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miguel.soler\Desktop\"/>
    </mc:Choice>
  </mc:AlternateContent>
  <xr:revisionPtr revIDLastSave="0" documentId="8_{B64655FF-D766-49AB-8A96-7F4B8208841A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INSTRUCCIONES" sheetId="4" r:id="rId1"/>
    <sheet name="SPAGUETTI NAPOLITANA" sheetId="3" r:id="rId2"/>
    <sheet name="ARROZ ROJO CON VEGETALES" sheetId="2" r:id="rId3"/>
  </sheets>
  <definedNames>
    <definedName name="_xlnm.Print_Area" localSheetId="2">'ARROZ ROJO CON VEGETALES'!$A$1:$K$57</definedName>
    <definedName name="_xlnm.Print_Area" localSheetId="1">'SPAGUETTI NAPOLITANA'!$A$1:$M$44</definedName>
    <definedName name="Start3" localSheetId="2">#REF!</definedName>
    <definedName name="Start3" localSheetId="1">#REF!</definedName>
    <definedName name="Start3">#REF!</definedName>
    <definedName name="Start4" localSheetId="2">#REF!</definedName>
    <definedName name="Start4" localSheetId="1">#REF!</definedName>
    <definedName name="Start4">#REF!</definedName>
    <definedName name="Start5" localSheetId="2">#REF!</definedName>
    <definedName name="Start5" localSheetId="1">#REF!</definedName>
    <definedName name="Start5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3" l="1"/>
  <c r="K22" i="3" s="1"/>
  <c r="J23" i="3"/>
  <c r="L23" i="3" s="1"/>
  <c r="J24" i="3"/>
  <c r="K24" i="3" s="1"/>
  <c r="J25" i="3"/>
  <c r="L25" i="3" s="1"/>
  <c r="J26" i="3"/>
  <c r="L26" i="3" s="1"/>
  <c r="J27" i="3"/>
  <c r="L27" i="3" s="1"/>
  <c r="J28" i="3"/>
  <c r="K28" i="3" s="1"/>
  <c r="J29" i="3"/>
  <c r="L29" i="3" s="1"/>
  <c r="J21" i="3"/>
  <c r="K21" i="3" s="1"/>
  <c r="G29" i="3"/>
  <c r="G28" i="3"/>
  <c r="G27" i="3"/>
  <c r="G26" i="3"/>
  <c r="G25" i="3"/>
  <c r="G24" i="3"/>
  <c r="G23" i="3"/>
  <c r="G22" i="3"/>
  <c r="G21" i="3"/>
  <c r="K25" i="3" l="1"/>
  <c r="L22" i="3"/>
  <c r="K29" i="3"/>
  <c r="L24" i="3"/>
  <c r="K23" i="3"/>
  <c r="L21" i="3"/>
  <c r="K27" i="3"/>
  <c r="L28" i="3"/>
  <c r="K26" i="3"/>
  <c r="C11" i="3"/>
  <c r="C13" i="3" s="1"/>
  <c r="J28" i="2"/>
  <c r="J38" i="2"/>
  <c r="I38" i="2"/>
  <c r="G38" i="2"/>
  <c r="J37" i="2"/>
  <c r="I37" i="2"/>
  <c r="G37" i="2"/>
  <c r="J36" i="2"/>
  <c r="I36" i="2"/>
  <c r="G36" i="2"/>
  <c r="J35" i="2"/>
  <c r="I35" i="2"/>
  <c r="G35" i="2"/>
  <c r="J34" i="2"/>
  <c r="I34" i="2"/>
  <c r="G34" i="2"/>
  <c r="J33" i="2"/>
  <c r="I33" i="2"/>
  <c r="G33" i="2"/>
  <c r="J32" i="2"/>
  <c r="I32" i="2"/>
  <c r="G32" i="2"/>
  <c r="J31" i="2"/>
  <c r="I31" i="2"/>
  <c r="G31" i="2"/>
  <c r="J30" i="2"/>
  <c r="I30" i="2"/>
  <c r="G30" i="2"/>
  <c r="J29" i="2"/>
  <c r="I29" i="2"/>
  <c r="G29" i="2"/>
  <c r="G28" i="2"/>
  <c r="J27" i="2"/>
  <c r="I27" i="2"/>
  <c r="G27" i="2"/>
  <c r="J26" i="2"/>
  <c r="I26" i="2"/>
  <c r="G26" i="2"/>
  <c r="R25" i="2"/>
  <c r="J25" i="2"/>
  <c r="I25" i="2"/>
  <c r="G25" i="2"/>
  <c r="R24" i="2"/>
  <c r="J24" i="2"/>
  <c r="I24" i="2"/>
  <c r="G24" i="2"/>
  <c r="J23" i="2"/>
  <c r="I23" i="2"/>
  <c r="G23" i="2"/>
  <c r="R22" i="2"/>
  <c r="J22" i="2"/>
  <c r="I22" i="2"/>
  <c r="G22" i="2"/>
  <c r="J39" i="2" l="1"/>
  <c r="C12" i="2"/>
  <c r="C14" i="2" s="1"/>
  <c r="S23" i="2" s="1"/>
  <c r="I28" i="2"/>
  <c r="J40" i="2" s="1"/>
  <c r="J41" i="2" l="1"/>
  <c r="S22" i="2"/>
  <c r="S25" i="2"/>
  <c r="S24" i="2"/>
</calcChain>
</file>

<file path=xl/sharedStrings.xml><?xml version="1.0" encoding="utf-8"?>
<sst xmlns="http://schemas.openxmlformats.org/spreadsheetml/2006/main" count="199" uniqueCount="139">
  <si>
    <t>SPAGUETTI NAPOLITANA</t>
  </si>
  <si>
    <t>Tipo de receta</t>
  </si>
  <si>
    <t>ESTÁNDAR</t>
  </si>
  <si>
    <t>Rendimiento</t>
  </si>
  <si>
    <t>Tamaño de la porción</t>
  </si>
  <si>
    <t>No. de porciones</t>
  </si>
  <si>
    <t>Rendimiento general</t>
  </si>
  <si>
    <t>Tiempo de preparación</t>
  </si>
  <si>
    <t>60 MINUTOS</t>
  </si>
  <si>
    <t>Temperatura de servicio</t>
  </si>
  <si>
    <t>Clasificación</t>
  </si>
  <si>
    <t>INGREDIENTES</t>
  </si>
  <si>
    <t>PESO BRUTO (PRODUCTO SIN ARREGLAR)</t>
  </si>
  <si>
    <t>UNIDAD DE MEDIDA</t>
  </si>
  <si>
    <t xml:space="preserve">CORTES / EQUIVALENCIA </t>
  </si>
  <si>
    <t>% RINDE</t>
  </si>
  <si>
    <t>PESO NETO (PRODUCTO A UTILIZAR)</t>
  </si>
  <si>
    <t>PRESENTACIÓN DE COMPRA</t>
  </si>
  <si>
    <t>PRECIO DE COMPRA</t>
  </si>
  <si>
    <t>COSTO MERMA</t>
  </si>
  <si>
    <t>COSTO TOTAL</t>
  </si>
  <si>
    <t>SPAGUETTI</t>
  </si>
  <si>
    <t>CRUDO</t>
  </si>
  <si>
    <t>BASE DE TOMATE</t>
  </si>
  <si>
    <t>ALBAHACA</t>
  </si>
  <si>
    <t>DESHOJADA</t>
  </si>
  <si>
    <t>AJO</t>
  </si>
  <si>
    <t>PICADO BRUNOISE</t>
  </si>
  <si>
    <t>TOMATE</t>
  </si>
  <si>
    <t>SIN SEMILLA CORTADO EN CUBOS</t>
  </si>
  <si>
    <t>CEBOLLA</t>
  </si>
  <si>
    <t>QUESO PARMESANO</t>
  </si>
  <si>
    <t>RAYADO</t>
  </si>
  <si>
    <t>MINI BAGUETTE</t>
  </si>
  <si>
    <t>CORTADO AL GUSTO</t>
  </si>
  <si>
    <t>AGUA</t>
  </si>
  <si>
    <t>PROCEDIMIENTO</t>
  </si>
  <si>
    <t>LAVAR Y DESINFECTAR TODOS LOS INGREDIENTES</t>
  </si>
  <si>
    <t>EN UNA OLLA AGREGAR ACEITE DE OLIVA E INCORPORAR LA CEBOLLA Y EL AJO PICADOS EN BRUNOISE, Y DEJAR COCINAR A FUEGO BAJO POR 3 MINUTOS</t>
  </si>
  <si>
    <t>UNA VEZ LOS INGREDIENTES ESTÉN TRASLUCIDOS AGREGAR EL TOMATE CUBETEADO Y EL AGUA, UNA VEZ ROMPA HERVOR AGREGAR LA KNORR® BASE DE TOMATE REVOLVIENDO CONSTANTEMENTE</t>
  </si>
  <si>
    <t>INCORPORAR LA ALBAHACA Y DEJAR COCINAR A FUEGO BAJO POR 3 MINUTOS, RESERVAR.</t>
  </si>
  <si>
    <t xml:space="preserve">EN UNA OLLA CON ABUNDANTE AGUA CON SAL COCINAR LA PASTA SEGÚN LAS INSTRUCCIONES DEL FABRICANTE </t>
  </si>
  <si>
    <t>EN UN SARTÉN AGREGAR 150 GRS DE SALSA Y 150 GRS DE PASTA COCIDA, MEZCLAR BIEN Y SERVIR EN UN PLATO SOMBRERO O EN LA CAJA DESTINADA A DOMICILIOS ACOMPAÑADO DEL BAGUETTE Y EL QUESO PARMESANO</t>
  </si>
  <si>
    <t/>
  </si>
  <si>
    <t>FOTO</t>
  </si>
  <si>
    <t>PRODUCTOS UFS</t>
  </si>
  <si>
    <t>TABLA NUTRICIONAL</t>
  </si>
  <si>
    <t>COSTO UNITARIO</t>
  </si>
  <si>
    <t>COSTO DE DESPERDICIO</t>
  </si>
  <si>
    <t>SODIO(mg)</t>
  </si>
  <si>
    <t>PROTEÍNA(g)</t>
  </si>
  <si>
    <t>CARBOHIDRATOS(g)</t>
  </si>
  <si>
    <t>CALORÍAS(Kcal)</t>
  </si>
  <si>
    <t>TOTALES</t>
  </si>
  <si>
    <t>POR PORCION</t>
  </si>
  <si>
    <t>UNIDAD</t>
  </si>
  <si>
    <t>GR</t>
  </si>
  <si>
    <t>Mg</t>
  </si>
  <si>
    <t>Gr</t>
  </si>
  <si>
    <t>ML</t>
  </si>
  <si>
    <t>Kcal</t>
  </si>
  <si>
    <t>COSTO DEL DESPERDICIO</t>
  </si>
  <si>
    <t>COSTO POR PORCIÓN</t>
  </si>
  <si>
    <t>EQUIPO DE PRODUCCIÓN</t>
  </si>
  <si>
    <t>EQUIPO DE PRESENTACIÓN</t>
  </si>
  <si>
    <t>DELIVERY:</t>
  </si>
  <si>
    <t>REGENERADO:</t>
  </si>
  <si>
    <t>VIDA UTIL POST COCCIÓN:</t>
  </si>
  <si>
    <t>ENVOLTORIO PRODUCTO:</t>
  </si>
  <si>
    <t>PORCIONADO:</t>
  </si>
  <si>
    <t>ENVOLTORIO PRODUCTO 2:</t>
  </si>
  <si>
    <t xml:space="preserve"> </t>
  </si>
  <si>
    <t>ENVOLTORIO SALSA 1:</t>
  </si>
  <si>
    <t>REGENERADO DE EMPLATADO:</t>
  </si>
  <si>
    <t>ENVOLTORIO SALSA 2:</t>
  </si>
  <si>
    <t>AVISO PERSONAL DELIVERY:</t>
  </si>
  <si>
    <t>MÉTODO DE PREPARACIÓN:</t>
  </si>
  <si>
    <t>INFORMACION NUTRICIONAL, ALERGENOS E INTOLERANCIAS</t>
  </si>
  <si>
    <r>
      <t>Manual de uso formato: Receta estándar.</t>
    </r>
    <r>
      <rPr>
        <sz val="11"/>
        <color rgb="FF000000"/>
        <rFont val="Calibri"/>
        <family val="2"/>
        <scheme val="minor"/>
      </rPr>
      <t> </t>
    </r>
  </si>
  <si>
    <t xml:space="preserve">Este formato nos permitirá realizar el costeo y detallar el procedimiento paso a paso de una receta, el mismo es muy útil a la hora de controlar la cantidad de ingredientes, sus mermas y costo final por porción. 
El formato cuenta con 3 partes:  
Resumen de la receta 
Listado de ingredientes  
Procedimiento </t>
  </si>
  <si>
    <r>
      <t>RESUMEN DE LA RECETA</t>
    </r>
    <r>
      <rPr>
        <sz val="11"/>
        <color rgb="FF000000"/>
        <rFont val="Calibri"/>
        <family val="2"/>
        <scheme val="minor"/>
      </rPr>
      <t> </t>
    </r>
  </si>
  <si>
    <t>Fila 11: En esta se ubica el rendimiento general de la receta (este es un valor autocalculado por lo que no se debe llenar manualmente). </t>
  </si>
  <si>
    <t>Fila 12: En esta se ubica el tamaño de la porción, este valor debe ser asignado de forma manual. </t>
  </si>
  <si>
    <t>Fila 13: En esta se ubica el No. De porciones, este es un valor autocalculado y es el resultado de dividir el rendimiento entre el tamaño de la porción. </t>
  </si>
  <si>
    <t>Fila 14: En esta se ubica el rendimiento general, este es un valor autocalculado que resulta del promedio de los rendimientos de cada ingrediente de la receta. </t>
  </si>
  <si>
    <t>Fila 15: En esta se ubica el tiempo de preparación este valor se asigna de forma manual, después de realizar el flujo de procesos y estar seguros del tiempo que va a tomar la preparación. </t>
  </si>
  <si>
    <t>Fila 16: En esta se ubica la temperatura de servicio en este punto se define a que temperatura se debe servir la preparación el ejemplo al ser un plato caliente debe servirse a 60°C, si fuese un plato frío se debería servir entre 3 y 8 °C y en el caso de congelados como los helados alrededor de los    -18°C. </t>
  </si>
  <si>
    <t>Fila 17: En esta se ubica la clasificación, la cual se asigna dependiendo el tipo de operación, se puede clasificar en ENTRADAS, FUERTES, POSTRES, o en CARNES, GUARNICIONES, ARROCES etc. </t>
  </si>
  <si>
    <r>
      <t>LISTADO DE INGREDIENTES </t>
    </r>
    <r>
      <rPr>
        <sz val="11"/>
        <color rgb="FF000000"/>
        <rFont val="Calibri"/>
        <family val="2"/>
        <scheme val="minor"/>
      </rPr>
      <t> </t>
    </r>
  </si>
  <si>
    <t>En el listado de ingredientes, se incluyen todos y cada uno de los componentes de la receta, a excepción de empaques y demás los cuales se incluyen en el documento de costeo. </t>
  </si>
  <si>
    <t>Ingredientes: Se escribe el nombre del ingrediente tal y como lo tengamos contemplado desde el área de compras. </t>
  </si>
  <si>
    <t>Cortes/ equivalencia: En esta columna se expresa el corte o la forma en que se debe usar el ingrediente esta indicación puede ser: picado en brunoise, sin semilla cortado en cubos, rayado, etc. </t>
  </si>
  <si>
    <t>%rinde: Es el porcentaje aprovechable de producto, en el caso de un tomate es el porcentaje que puedo usar después de quitar piel y semillas. </t>
  </si>
  <si>
    <t>Peso neto: Esta es una columna auto calculada y no debe ser llenada, es el resultado de multiplicar el peso bruto por el rendimiento, esto permite obtener el peso que realmente es utilizable de cada ingrediente. </t>
  </si>
  <si>
    <t>Precio de compra: Es el precio al que mi proveedor vende la presentación de compra. </t>
  </si>
  <si>
    <t>Costo merma: Esta es una columna auto calculada y no debe ser llenada, es el resultado de multiplicar el costo por gramo por los gramos de merma de cada ingrediente. </t>
  </si>
  <si>
    <t>Costo total: Esta es una columna auto calculada y no debe ser llenada, es el resultado de multiplicar el costo por gramo por el peso neto. </t>
  </si>
  <si>
    <t>En este espacio se deben incluir las instrucciones de preparación paso a paso lo más detallado posible con el fin de que cualquier integrante de la brigada pueda replicarla. </t>
  </si>
  <si>
    <t>Kg</t>
  </si>
  <si>
    <t>Uni</t>
  </si>
  <si>
    <t>L</t>
  </si>
  <si>
    <t>(Kg-L)</t>
  </si>
  <si>
    <t>COSTO X Kg $</t>
  </si>
  <si>
    <t>ARROZ ROJO CON VERDURAS</t>
  </si>
  <si>
    <t>ARROZ TIPICO MEXICANO</t>
  </si>
  <si>
    <t>(Kg-L.)</t>
  </si>
  <si>
    <t>ARROZ VERDE VALLE SUPER EXTRA</t>
  </si>
  <si>
    <t>ACEITE DE MAIZ</t>
  </si>
  <si>
    <t>CHILE JALAPEÑO/CUARESMEÑO</t>
  </si>
  <si>
    <t>JITOMATE SALADET</t>
  </si>
  <si>
    <t>ACEITE DE MAÍZ</t>
  </si>
  <si>
    <t>REMOJADO</t>
  </si>
  <si>
    <t>LIMPIO ENTERO</t>
  </si>
  <si>
    <t>LIMPIA EN TROZOS</t>
  </si>
  <si>
    <t>LIMPIO EN TRZOS</t>
  </si>
  <si>
    <t>Paso 1.- Remojar el arroz en agua caliente por un 10 minutos, colar, secar perfectamente y reservar. En medio litro de agua moler el ajo, la cebolla y el jitomate, colar y reservar.</t>
  </si>
  <si>
    <t>Paso 2.-  Calentar .050L de aceite y freir el jitomate, cocinar hasta que reduzca a .950 L.</t>
  </si>
  <si>
    <t>Paso 3.- Aforar con los .650L de agua restante y el caldo de pollo para obtener 2.750L de líquido.</t>
  </si>
  <si>
    <t>Paso 4.- Calentar .500L y freir el arroz, escurrir obteniendo .350L de aceite. Regresar el arroz a la olla, agregar el caldillo y Knorr Condimix, cocinar por 30 minutos tapado a fuego bajo.</t>
  </si>
  <si>
    <t>Paso 5.- Reposar por 15 minutos.</t>
  </si>
  <si>
    <t xml:space="preserve">NOTA CULINARIA: </t>
  </si>
  <si>
    <t>BUDINERA, CUCHARA DE SERVICIO, BASCULA, COLADOR, LICUADORA</t>
  </si>
  <si>
    <t>PLATO ENSALADERO</t>
  </si>
  <si>
    <t>MONTAJE  Y DECORACIÓN</t>
  </si>
  <si>
    <t>Horno a 75°C por 20 minutos</t>
  </si>
  <si>
    <t>Contenedor biodegradable</t>
  </si>
  <si>
    <t>4 días a 4°C</t>
  </si>
  <si>
    <t>250 gramos</t>
  </si>
  <si>
    <t>60°C</t>
  </si>
  <si>
    <t>PASTAS</t>
  </si>
  <si>
    <t>Peso Bruto: Es la cantidad de producto sin arreglar, expresada en Kg, L o unidades, que se requieren para esta receta. </t>
  </si>
  <si>
    <t>Costo x Kg: Esta es una columna auto calculada y no debe ser llenada, es el resultado de dividir el precio de compra entre la presentación. </t>
  </si>
  <si>
    <t>ARROCES</t>
  </si>
  <si>
    <t>90 MINUTOS</t>
  </si>
  <si>
    <t>Fila 10: En esta se ubica el tipo de receta, la cual puede ser ESTANDAR como en el ejemplo o SUB RECETA.</t>
  </si>
  <si>
    <t>Fila 9: En esta se ubica el nombre de la receta en este ejemplo SPAGUETTI NAPOLITANA.</t>
  </si>
  <si>
    <t>Unidad de medida: Se escribe la unidad dependiendo si es un solido liquido etc., se debe expresar siempre en términos de Kilogramos (Kg) Litros (L) Unidades (uni). </t>
  </si>
  <si>
    <t>Presentación de compra: Este valor se expresa en kg, L, unidades y corresponde a el tamaño (peso volumen o unidades) que me vende mi proveedor. </t>
  </si>
  <si>
    <t>Knorr® Professional Caldo de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</si>
</sst>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-[$$-240A]\ * #,##0.00_-;\-[$$-240A]\ * #,##0.00_-;_-[$$-240A]\ * &quot;-&quot;??_-;_-@_-"/>
    <numFmt numFmtId="166" formatCode="&quot;$&quot;\ #,##0.0;[Red]\-&quot;$&quot;\ #,##0.0"/>
    <numFmt numFmtId="167" formatCode="_-&quot;$&quot;* #,##0_-;\-&quot;$&quot;* #,##0_-;_-&quot;$&quot;* &quot;-&quot;??_-;_-@_-"/>
    <numFmt numFmtId="168" formatCode="&quot;$&quot;&quot; &quot;#,##0;[Red]&quot;-&quot;&quot;$&quot;&quot; &quot;#,##0"/>
    <numFmt numFmtId="169" formatCode="&quot;$&quot;&quot; &quot;#,##0.00;[Red]&quot;-&quot;&quot;$&quot;&quot; &quot;#,##0.00"/>
    <numFmt numFmtId="170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rgb="FF00B05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8641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1" xfId="0" applyFont="1" applyBorder="1"/>
    <xf numFmtId="0" fontId="4" fillId="1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0" xfId="0" applyFont="1" applyBorder="1"/>
    <xf numFmtId="0" fontId="5" fillId="0" borderId="5" xfId="4" applyFont="1" applyBorder="1"/>
    <xf numFmtId="0" fontId="5" fillId="0" borderId="4" xfId="4" applyFont="1" applyBorder="1"/>
    <xf numFmtId="0" fontId="5" fillId="0" borderId="6" xfId="4" applyFont="1" applyBorder="1"/>
    <xf numFmtId="0" fontId="5" fillId="0" borderId="7" xfId="4" applyFont="1" applyBorder="1"/>
    <xf numFmtId="0" fontId="5" fillId="0" borderId="0" xfId="4" applyFont="1" applyBorder="1"/>
    <xf numFmtId="0" fontId="5" fillId="0" borderId="8" xfId="4" applyFont="1" applyBorder="1"/>
    <xf numFmtId="0" fontId="5" fillId="0" borderId="9" xfId="4" applyFont="1" applyBorder="1"/>
    <xf numFmtId="0" fontId="5" fillId="0" borderId="2" xfId="4" applyFont="1" applyBorder="1"/>
    <xf numFmtId="0" fontId="5" fillId="0" borderId="10" xfId="4" applyFont="1" applyBorder="1"/>
    <xf numFmtId="41" fontId="7" fillId="0" borderId="0" xfId="1" applyFont="1" applyBorder="1"/>
    <xf numFmtId="41" fontId="7" fillId="0" borderId="0" xfId="0" applyNumberFormat="1" applyFont="1" applyBorder="1"/>
    <xf numFmtId="0" fontId="9" fillId="2" borderId="1" xfId="5" applyFont="1" applyFill="1" applyBorder="1" applyAlignment="1">
      <alignment horizontal="left" vertical="center" wrapText="1"/>
    </xf>
    <xf numFmtId="0" fontId="5" fillId="0" borderId="1" xfId="4" applyFont="1" applyBorder="1"/>
    <xf numFmtId="0" fontId="9" fillId="2" borderId="1" xfId="5" applyFont="1" applyFill="1" applyBorder="1" applyAlignment="1">
      <alignment horizontal="left"/>
    </xf>
    <xf numFmtId="0" fontId="9" fillId="3" borderId="1" xfId="5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 wrapText="1"/>
    </xf>
    <xf numFmtId="0" fontId="6" fillId="5" borderId="0" xfId="4" applyFont="1" applyFill="1" applyBorder="1" applyAlignment="1">
      <alignment horizontal="center" vertical="center"/>
    </xf>
    <xf numFmtId="0" fontId="7" fillId="0" borderId="1" xfId="0" applyFont="1" applyBorder="1"/>
    <xf numFmtId="1" fontId="7" fillId="0" borderId="1" xfId="0" applyNumberFormat="1" applyFont="1" applyBorder="1"/>
    <xf numFmtId="10" fontId="7" fillId="6" borderId="1" xfId="3" applyNumberFormat="1" applyFont="1" applyFill="1" applyBorder="1"/>
    <xf numFmtId="2" fontId="7" fillId="0" borderId="1" xfId="0" applyNumberFormat="1" applyFont="1" applyBorder="1"/>
    <xf numFmtId="44" fontId="7" fillId="0" borderId="1" xfId="2" applyFont="1" applyBorder="1"/>
    <xf numFmtId="2" fontId="7" fillId="0" borderId="0" xfId="0" applyNumberFormat="1" applyFont="1" applyBorder="1"/>
    <xf numFmtId="165" fontId="7" fillId="0" borderId="1" xfId="2" applyNumberFormat="1" applyFont="1" applyBorder="1"/>
    <xf numFmtId="0" fontId="10" fillId="7" borderId="1" xfId="0" applyFont="1" applyFill="1" applyBorder="1"/>
    <xf numFmtId="1" fontId="10" fillId="7" borderId="1" xfId="0" applyNumberFormat="1" applyFont="1" applyFill="1" applyBorder="1"/>
    <xf numFmtId="10" fontId="10" fillId="7" borderId="1" xfId="3" applyNumberFormat="1" applyFont="1" applyFill="1" applyBorder="1"/>
    <xf numFmtId="2" fontId="10" fillId="0" borderId="0" xfId="0" applyNumberFormat="1" applyFont="1" applyBorder="1"/>
    <xf numFmtId="0" fontId="10" fillId="0" borderId="0" xfId="0" applyFont="1" applyBorder="1"/>
    <xf numFmtId="0" fontId="10" fillId="8" borderId="1" xfId="0" applyFont="1" applyFill="1" applyBorder="1" applyAlignment="1">
      <alignment wrapText="1"/>
    </xf>
    <xf numFmtId="44" fontId="7" fillId="0" borderId="1" xfId="0" applyNumberFormat="1" applyFont="1" applyBorder="1"/>
    <xf numFmtId="44" fontId="7" fillId="0" borderId="1" xfId="0" applyNumberFormat="1" applyFont="1" applyBorder="1" applyAlignment="1">
      <alignment vertical="center"/>
    </xf>
    <xf numFmtId="44" fontId="7" fillId="0" borderId="1" xfId="2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14" fillId="9" borderId="1" xfId="4" applyFont="1" applyFill="1" applyBorder="1"/>
    <xf numFmtId="0" fontId="15" fillId="0" borderId="1" xfId="4" applyFont="1" applyBorder="1"/>
    <xf numFmtId="0" fontId="15" fillId="0" borderId="0" xfId="4" applyFont="1" applyBorder="1" applyAlignment="1">
      <alignment horizontal="center"/>
    </xf>
    <xf numFmtId="0" fontId="9" fillId="0" borderId="0" xfId="5" applyFont="1" applyFill="1" applyBorder="1" applyAlignment="1">
      <alignment horizontal="left" vertical="center"/>
    </xf>
    <xf numFmtId="0" fontId="13" fillId="0" borderId="1" xfId="0" applyFont="1" applyBorder="1"/>
    <xf numFmtId="0" fontId="5" fillId="0" borderId="1" xfId="0" applyFont="1" applyBorder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7" fontId="7" fillId="0" borderId="1" xfId="2" applyNumberFormat="1" applyFont="1" applyBorder="1"/>
    <xf numFmtId="0" fontId="5" fillId="0" borderId="1" xfId="4" applyFont="1" applyBorder="1" applyAlignment="1">
      <alignment horizontal="center"/>
    </xf>
    <xf numFmtId="0" fontId="5" fillId="6" borderId="1" xfId="0" applyFont="1" applyFill="1" applyBorder="1" applyAlignment="1"/>
    <xf numFmtId="0" fontId="6" fillId="5" borderId="0" xfId="4" applyFont="1" applyFill="1" applyBorder="1" applyAlignment="1">
      <alignment horizontal="center" vertical="center" wrapText="1"/>
    </xf>
    <xf numFmtId="0" fontId="5" fillId="12" borderId="5" xfId="4" applyFont="1" applyFill="1" applyBorder="1"/>
    <xf numFmtId="0" fontId="5" fillId="12" borderId="4" xfId="4" applyFont="1" applyFill="1" applyBorder="1"/>
    <xf numFmtId="0" fontId="5" fillId="12" borderId="6" xfId="4" applyFont="1" applyFill="1" applyBorder="1"/>
    <xf numFmtId="0" fontId="5" fillId="12" borderId="7" xfId="4" applyFont="1" applyFill="1" applyBorder="1"/>
    <xf numFmtId="0" fontId="5" fillId="12" borderId="0" xfId="4" applyFont="1" applyFill="1" applyBorder="1"/>
    <xf numFmtId="0" fontId="5" fillId="12" borderId="8" xfId="4" applyFont="1" applyFill="1" applyBorder="1"/>
    <xf numFmtId="0" fontId="5" fillId="12" borderId="9" xfId="4" applyFont="1" applyFill="1" applyBorder="1"/>
    <xf numFmtId="0" fontId="5" fillId="12" borderId="2" xfId="4" applyFont="1" applyFill="1" applyBorder="1"/>
    <xf numFmtId="0" fontId="5" fillId="12" borderId="10" xfId="4" applyFont="1" applyFill="1" applyBorder="1"/>
    <xf numFmtId="0" fontId="4" fillId="12" borderId="1" xfId="5" applyFont="1" applyFill="1" applyBorder="1" applyAlignment="1">
      <alignment horizontal="left" vertical="center" wrapText="1"/>
    </xf>
    <xf numFmtId="0" fontId="4" fillId="12" borderId="1" xfId="5" applyFont="1" applyFill="1" applyBorder="1" applyAlignment="1">
      <alignment horizontal="left"/>
    </xf>
    <xf numFmtId="0" fontId="4" fillId="12" borderId="1" xfId="5" applyFont="1" applyFill="1" applyBorder="1" applyAlignment="1">
      <alignment horizontal="left" vertical="center"/>
    </xf>
    <xf numFmtId="0" fontId="4" fillId="12" borderId="1" xfId="4" applyFont="1" applyFill="1" applyBorder="1" applyAlignment="1">
      <alignment horizontal="center" vertical="center"/>
    </xf>
    <xf numFmtId="0" fontId="4" fillId="12" borderId="1" xfId="4" applyFont="1" applyFill="1" applyBorder="1" applyAlignment="1">
      <alignment horizontal="center" vertical="center" wrapText="1"/>
    </xf>
    <xf numFmtId="0" fontId="17" fillId="12" borderId="1" xfId="4" applyFont="1" applyFill="1" applyBorder="1" applyAlignment="1">
      <alignment horizontal="center" vertical="center" wrapText="1"/>
    </xf>
    <xf numFmtId="9" fontId="7" fillId="13" borderId="1" xfId="3" applyNumberFormat="1" applyFont="1" applyFill="1" applyBorder="1"/>
    <xf numFmtId="0" fontId="7" fillId="13" borderId="1" xfId="0" applyFont="1" applyFill="1" applyBorder="1"/>
    <xf numFmtId="0" fontId="18" fillId="0" borderId="0" xfId="0" applyFont="1"/>
    <xf numFmtId="0" fontId="0" fillId="0" borderId="0" xfId="0" applyAlignment="1">
      <alignment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168" fontId="21" fillId="14" borderId="1" xfId="0" applyNumberFormat="1" applyFont="1" applyFill="1" applyBorder="1" applyAlignment="1">
      <alignment horizontal="center" vertical="center"/>
    </xf>
    <xf numFmtId="169" fontId="21" fillId="14" borderId="1" xfId="0" applyNumberFormat="1" applyFont="1" applyFill="1" applyBorder="1" applyAlignment="1">
      <alignment horizontal="center" vertical="center"/>
    </xf>
    <xf numFmtId="170" fontId="7" fillId="0" borderId="1" xfId="0" applyNumberFormat="1" applyFont="1" applyBorder="1"/>
    <xf numFmtId="0" fontId="12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1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1" fontId="14" fillId="9" borderId="1" xfId="4" applyNumberFormat="1" applyFont="1" applyFill="1" applyBorder="1" applyAlignment="1">
      <alignment horizontal="center"/>
    </xf>
    <xf numFmtId="10" fontId="15" fillId="0" borderId="1" xfId="4" applyNumberFormat="1" applyFont="1" applyBorder="1" applyAlignment="1">
      <alignment horizontal="center"/>
    </xf>
    <xf numFmtId="0" fontId="15" fillId="0" borderId="1" xfId="4" applyFont="1" applyBorder="1" applyAlignment="1">
      <alignment horizontal="center"/>
    </xf>
    <xf numFmtId="49" fontId="11" fillId="12" borderId="1" xfId="0" applyNumberFormat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49" fontId="22" fillId="0" borderId="11" xfId="0" applyNumberFormat="1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left" vertical="center" wrapText="1"/>
    </xf>
    <xf numFmtId="0" fontId="9" fillId="4" borderId="1" xfId="4" applyFont="1" applyFill="1" applyBorder="1" applyAlignment="1">
      <alignment horizontal="center"/>
    </xf>
    <xf numFmtId="0" fontId="6" fillId="0" borderId="1" xfId="4" applyFont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/>
    </xf>
    <xf numFmtId="0" fontId="6" fillId="5" borderId="0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2" xfId="6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orcentaje" xfId="3" builtinId="5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4724400</xdr:colOff>
      <xdr:row>15</xdr:row>
      <xdr:rowOff>111599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AAA47D-59B2-4FFF-849A-9105B3F8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46400"/>
          <a:ext cx="4724400" cy="158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660400</xdr:colOff>
      <xdr:row>27</xdr:row>
      <xdr:rowOff>65856</xdr:rowOff>
    </xdr:from>
    <xdr:to>
      <xdr:col>4</xdr:col>
      <xdr:colOff>190500</xdr:colOff>
      <xdr:row>37</xdr:row>
      <xdr:rowOff>158750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78F9365-756B-4493-83A6-A3E9E136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7984306"/>
          <a:ext cx="9798050" cy="1934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704850</xdr:colOff>
      <xdr:row>53</xdr:row>
      <xdr:rowOff>125836</xdr:rowOff>
    </xdr:from>
    <xdr:to>
      <xdr:col>4</xdr:col>
      <xdr:colOff>285750</xdr:colOff>
      <xdr:row>64</xdr:row>
      <xdr:rowOff>120649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D2D7D7D-73CD-4827-8B73-341F748A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4489536"/>
          <a:ext cx="9848850" cy="2020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666567</xdr:colOff>
      <xdr:row>1</xdr:row>
      <xdr:rowOff>45159</xdr:rowOff>
    </xdr:from>
    <xdr:ext cx="2761664" cy="1079995"/>
    <xdr:pic>
      <xdr:nvPicPr>
        <xdr:cNvPr id="2" name="Picture 1">
          <a:extLst>
            <a:ext uri="{FF2B5EF4-FFF2-40B4-BE49-F238E27FC236}">
              <a16:creationId xmlns:a16="http://schemas.microsoft.com/office/drawing/2014/main" id="{4641455B-6915-4906-9872-5FA77320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259103" y="222052"/>
          <a:ext cx="2761664" cy="1079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639353</xdr:colOff>
      <xdr:row>1</xdr:row>
      <xdr:rowOff>72373</xdr:rowOff>
    </xdr:from>
    <xdr:ext cx="2761664" cy="1079995"/>
    <xdr:pic>
      <xdr:nvPicPr>
        <xdr:cNvPr id="2" name="Picture 1">
          <a:extLst>
            <a:ext uri="{FF2B5EF4-FFF2-40B4-BE49-F238E27FC236}">
              <a16:creationId xmlns:a16="http://schemas.microsoft.com/office/drawing/2014/main" id="{7E727BFD-1166-43A9-BDBB-35F1AE10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453413" y="270493"/>
          <a:ext cx="2761664" cy="1079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F5BC-18CD-4C18-8DF7-0F034B818145}">
  <dimension ref="B3:C67"/>
  <sheetViews>
    <sheetView showGridLines="0" topLeftCell="A52" workbookViewId="0">
      <selection activeCell="B47" sqref="B47"/>
    </sheetView>
  </sheetViews>
  <sheetFormatPr baseColWidth="10" defaultRowHeight="14.5" x14ac:dyDescent="0.35"/>
  <cols>
    <col min="2" max="2" width="114.26953125" customWidth="1"/>
  </cols>
  <sheetData>
    <row r="3" spans="2:3" x14ac:dyDescent="0.35">
      <c r="B3" s="73" t="s">
        <v>78</v>
      </c>
    </row>
    <row r="5" spans="2:3" ht="145" x14ac:dyDescent="0.35">
      <c r="B5" s="74" t="s">
        <v>79</v>
      </c>
      <c r="C5" s="74"/>
    </row>
    <row r="6" spans="2:3" x14ac:dyDescent="0.35">
      <c r="C6" s="74"/>
    </row>
    <row r="7" spans="2:3" x14ac:dyDescent="0.35">
      <c r="B7" s="73" t="s">
        <v>80</v>
      </c>
      <c r="C7" s="74"/>
    </row>
    <row r="8" spans="2:3" x14ac:dyDescent="0.35">
      <c r="C8" s="74"/>
    </row>
    <row r="9" spans="2:3" x14ac:dyDescent="0.35">
      <c r="C9" s="74"/>
    </row>
    <row r="10" spans="2:3" x14ac:dyDescent="0.35">
      <c r="C10" s="74"/>
    </row>
    <row r="11" spans="2:3" x14ac:dyDescent="0.35">
      <c r="C11" s="74"/>
    </row>
    <row r="12" spans="2:3" x14ac:dyDescent="0.35">
      <c r="C12" s="74"/>
    </row>
    <row r="13" spans="2:3" x14ac:dyDescent="0.35">
      <c r="C13" s="74"/>
    </row>
    <row r="14" spans="2:3" x14ac:dyDescent="0.35">
      <c r="C14" s="74"/>
    </row>
    <row r="15" spans="2:3" x14ac:dyDescent="0.35">
      <c r="C15" s="74"/>
    </row>
    <row r="16" spans="2:3" x14ac:dyDescent="0.35">
      <c r="C16" s="74"/>
    </row>
    <row r="17" spans="2:3" x14ac:dyDescent="0.35">
      <c r="B17" s="75" t="s">
        <v>135</v>
      </c>
      <c r="C17" s="74"/>
    </row>
    <row r="18" spans="2:3" x14ac:dyDescent="0.35">
      <c r="B18" s="75" t="s">
        <v>134</v>
      </c>
      <c r="C18" s="74"/>
    </row>
    <row r="19" spans="2:3" ht="29" x14ac:dyDescent="0.35">
      <c r="B19" s="75" t="s">
        <v>81</v>
      </c>
      <c r="C19" s="74"/>
    </row>
    <row r="20" spans="2:3" x14ac:dyDescent="0.35">
      <c r="B20" s="75" t="s">
        <v>82</v>
      </c>
    </row>
    <row r="21" spans="2:3" ht="29" x14ac:dyDescent="0.35">
      <c r="B21" s="75" t="s">
        <v>83</v>
      </c>
    </row>
    <row r="22" spans="2:3" ht="29" x14ac:dyDescent="0.35">
      <c r="B22" s="75" t="s">
        <v>84</v>
      </c>
    </row>
    <row r="23" spans="2:3" ht="29" x14ac:dyDescent="0.35">
      <c r="B23" s="75" t="s">
        <v>85</v>
      </c>
    </row>
    <row r="24" spans="2:3" ht="43.5" x14ac:dyDescent="0.35">
      <c r="B24" s="75" t="s">
        <v>86</v>
      </c>
    </row>
    <row r="25" spans="2:3" ht="29" x14ac:dyDescent="0.35">
      <c r="B25" s="75" t="s">
        <v>87</v>
      </c>
    </row>
    <row r="27" spans="2:3" x14ac:dyDescent="0.35">
      <c r="B27" s="73" t="s">
        <v>88</v>
      </c>
    </row>
    <row r="40" spans="2:2" ht="29" x14ac:dyDescent="0.35">
      <c r="B40" s="75" t="s">
        <v>89</v>
      </c>
    </row>
    <row r="41" spans="2:2" x14ac:dyDescent="0.35">
      <c r="B41" s="75" t="s">
        <v>90</v>
      </c>
    </row>
    <row r="42" spans="2:2" x14ac:dyDescent="0.35">
      <c r="B42" s="75" t="s">
        <v>130</v>
      </c>
    </row>
    <row r="43" spans="2:2" ht="29" x14ac:dyDescent="0.35">
      <c r="B43" s="75" t="s">
        <v>136</v>
      </c>
    </row>
    <row r="44" spans="2:2" ht="29" x14ac:dyDescent="0.35">
      <c r="B44" s="75" t="s">
        <v>91</v>
      </c>
    </row>
    <row r="45" spans="2:2" ht="29" x14ac:dyDescent="0.35">
      <c r="B45" s="75" t="s">
        <v>92</v>
      </c>
    </row>
    <row r="46" spans="2:2" ht="29" x14ac:dyDescent="0.35">
      <c r="B46" s="75" t="s">
        <v>93</v>
      </c>
    </row>
    <row r="47" spans="2:2" ht="29" x14ac:dyDescent="0.35">
      <c r="B47" s="75" t="s">
        <v>137</v>
      </c>
    </row>
    <row r="48" spans="2:2" x14ac:dyDescent="0.35">
      <c r="B48" s="75" t="s">
        <v>94</v>
      </c>
    </row>
    <row r="49" spans="2:2" ht="29" x14ac:dyDescent="0.35">
      <c r="B49" s="75" t="s">
        <v>131</v>
      </c>
    </row>
    <row r="50" spans="2:2" ht="29" x14ac:dyDescent="0.35">
      <c r="B50" s="75" t="s">
        <v>95</v>
      </c>
    </row>
    <row r="51" spans="2:2" ht="29" x14ac:dyDescent="0.35">
      <c r="B51" s="75" t="s">
        <v>96</v>
      </c>
    </row>
    <row r="53" spans="2:2" x14ac:dyDescent="0.35">
      <c r="B53" s="73" t="s">
        <v>36</v>
      </c>
    </row>
    <row r="67" spans="2:2" ht="29" x14ac:dyDescent="0.35">
      <c r="B67" s="76" t="s">
        <v>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5BDC-AFC3-44F5-9B66-69C7884BC273}">
  <dimension ref="B2:L44"/>
  <sheetViews>
    <sheetView showGridLines="0" topLeftCell="A28" zoomScale="54" zoomScaleNormal="70" workbookViewId="0">
      <selection activeCell="N39" sqref="N39"/>
    </sheetView>
  </sheetViews>
  <sheetFormatPr baseColWidth="10" defaultColWidth="11.453125" defaultRowHeight="14" x14ac:dyDescent="0.3"/>
  <cols>
    <col min="1" max="1" width="11.453125" style="4"/>
    <col min="2" max="2" width="53.81640625" style="4" bestFit="1" customWidth="1"/>
    <col min="3" max="3" width="18.54296875" style="4" customWidth="1"/>
    <col min="4" max="4" width="13.453125" style="4" customWidth="1"/>
    <col min="5" max="5" width="38.81640625" style="4" bestFit="1" customWidth="1"/>
    <col min="6" max="6" width="17.7265625" style="4" customWidth="1"/>
    <col min="7" max="7" width="16.7265625" style="4" customWidth="1"/>
    <col min="8" max="8" width="19.1796875" style="4" customWidth="1"/>
    <col min="9" max="10" width="16.7265625" style="4" customWidth="1"/>
    <col min="11" max="11" width="17.7265625" style="4" customWidth="1"/>
    <col min="12" max="12" width="17.7265625" style="4" bestFit="1" customWidth="1"/>
    <col min="13" max="16384" width="11.453125" style="4"/>
  </cols>
  <sheetData>
    <row r="2" spans="2:12" ht="15.5" x14ac:dyDescent="0.35">
      <c r="B2" s="56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ht="15.5" x14ac:dyDescent="0.35">
      <c r="B3" s="59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2" ht="15.5" x14ac:dyDescent="0.35">
      <c r="B4" s="59"/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2:12" ht="15.5" x14ac:dyDescent="0.35">
      <c r="B5" s="59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2:12" ht="15.5" x14ac:dyDescent="0.35"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 ht="15.5" x14ac:dyDescent="0.35"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2:12" ht="9" customHeight="1" x14ac:dyDescent="0.35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ht="34" customHeight="1" x14ac:dyDescent="0.35">
      <c r="B9" s="80" t="s">
        <v>0</v>
      </c>
      <c r="C9" s="81"/>
      <c r="D9" s="81"/>
      <c r="E9" s="84"/>
      <c r="F9" s="85"/>
      <c r="G9" s="85"/>
      <c r="H9" s="85"/>
      <c r="I9" s="85"/>
      <c r="J9" s="85"/>
      <c r="K9" s="85"/>
      <c r="L9" s="86"/>
    </row>
    <row r="10" spans="2:12" ht="15.5" x14ac:dyDescent="0.35">
      <c r="B10" s="65" t="s">
        <v>1</v>
      </c>
      <c r="C10" s="87" t="s">
        <v>2</v>
      </c>
      <c r="D10" s="87"/>
      <c r="E10" s="17"/>
      <c r="F10" s="17"/>
      <c r="G10" s="17"/>
      <c r="H10" s="17"/>
      <c r="I10" s="17"/>
      <c r="J10" s="17"/>
      <c r="K10" s="17"/>
      <c r="L10" s="17"/>
    </row>
    <row r="11" spans="2:12" ht="15.5" x14ac:dyDescent="0.35">
      <c r="B11" s="65" t="s">
        <v>3</v>
      </c>
      <c r="C11" s="41">
        <f>IF(SUM(G21:G29)*C14=0,"VALOR AUTOCALCULADO",SUM(G21:G29)*C14)</f>
        <v>2.3879999999999999</v>
      </c>
      <c r="D11" s="42" t="s">
        <v>101</v>
      </c>
      <c r="E11" s="17"/>
      <c r="F11" s="17"/>
      <c r="G11" s="17"/>
      <c r="H11" s="17"/>
      <c r="I11" s="17"/>
      <c r="J11" s="17"/>
      <c r="K11" s="17"/>
      <c r="L11" s="17"/>
    </row>
    <row r="12" spans="2:12" ht="15.5" x14ac:dyDescent="0.35">
      <c r="B12" s="66" t="s">
        <v>4</v>
      </c>
      <c r="C12" s="41">
        <v>400</v>
      </c>
      <c r="D12" s="42" t="s">
        <v>101</v>
      </c>
      <c r="E12" s="17"/>
      <c r="F12" s="17"/>
      <c r="G12" s="17"/>
      <c r="H12" s="17"/>
      <c r="I12" s="17"/>
      <c r="J12" s="17"/>
      <c r="K12" s="17"/>
      <c r="L12" s="17"/>
    </row>
    <row r="13" spans="2:12" ht="15.5" x14ac:dyDescent="0.35">
      <c r="B13" s="67" t="s">
        <v>5</v>
      </c>
      <c r="C13" s="88">
        <f>IFERROR(C11/C12,"VALOR AUTOCALCULADO")</f>
        <v>5.9699999999999996E-3</v>
      </c>
      <c r="D13" s="88"/>
      <c r="E13" s="17"/>
      <c r="F13" s="17"/>
      <c r="G13" s="17"/>
      <c r="H13" s="17"/>
      <c r="I13" s="17"/>
      <c r="J13" s="17"/>
      <c r="K13" s="17"/>
      <c r="L13" s="17"/>
    </row>
    <row r="14" spans="2:12" ht="15.5" x14ac:dyDescent="0.35">
      <c r="B14" s="67" t="s">
        <v>6</v>
      </c>
      <c r="C14" s="89">
        <v>0.8</v>
      </c>
      <c r="D14" s="90"/>
      <c r="E14" s="17"/>
      <c r="F14" s="17"/>
      <c r="G14" s="17"/>
      <c r="H14" s="17"/>
      <c r="I14" s="17"/>
      <c r="J14" s="17"/>
      <c r="K14" s="17"/>
      <c r="L14" s="17"/>
    </row>
    <row r="15" spans="2:12" ht="15.5" x14ac:dyDescent="0.35">
      <c r="B15" s="67" t="s">
        <v>7</v>
      </c>
      <c r="C15" s="90" t="s">
        <v>8</v>
      </c>
      <c r="D15" s="90"/>
      <c r="E15" s="17"/>
      <c r="F15" s="17"/>
      <c r="G15" s="17"/>
      <c r="H15" s="17"/>
      <c r="I15" s="17"/>
      <c r="J15" s="17"/>
      <c r="K15" s="17"/>
      <c r="L15" s="17"/>
    </row>
    <row r="16" spans="2:12" ht="15.5" x14ac:dyDescent="0.35">
      <c r="B16" s="67" t="s">
        <v>9</v>
      </c>
      <c r="C16" s="90" t="s">
        <v>128</v>
      </c>
      <c r="D16" s="90"/>
      <c r="E16" s="17"/>
      <c r="F16" s="17"/>
      <c r="G16" s="17"/>
      <c r="H16" s="17"/>
      <c r="I16" s="17"/>
      <c r="J16" s="17"/>
      <c r="K16" s="17"/>
      <c r="L16" s="17"/>
    </row>
    <row r="17" spans="2:12" ht="15.5" x14ac:dyDescent="0.35">
      <c r="B17" s="67" t="s">
        <v>10</v>
      </c>
      <c r="C17" s="90" t="s">
        <v>129</v>
      </c>
      <c r="D17" s="90"/>
      <c r="E17" s="17"/>
      <c r="F17" s="17"/>
      <c r="G17" s="17"/>
      <c r="H17" s="17"/>
      <c r="I17" s="17"/>
      <c r="J17" s="17"/>
      <c r="K17" s="17"/>
      <c r="L17" s="17"/>
    </row>
    <row r="18" spans="2:12" ht="15.5" x14ac:dyDescent="0.35">
      <c r="B18" s="44"/>
      <c r="C18" s="43"/>
      <c r="D18" s="43"/>
      <c r="E18" s="9"/>
      <c r="F18" s="9"/>
      <c r="G18" s="9"/>
      <c r="H18" s="9"/>
      <c r="I18" s="9"/>
      <c r="J18" s="9"/>
      <c r="K18" s="9"/>
      <c r="L18" s="9"/>
    </row>
    <row r="19" spans="2:12" ht="15.5" x14ac:dyDescent="0.35">
      <c r="B19" s="92"/>
      <c r="C19" s="92"/>
      <c r="D19" s="92"/>
      <c r="E19" s="9"/>
      <c r="F19" s="9"/>
      <c r="G19" s="9"/>
      <c r="H19" s="9"/>
      <c r="I19" s="9"/>
      <c r="J19" s="9"/>
      <c r="K19" s="9"/>
      <c r="L19" s="9"/>
    </row>
    <row r="20" spans="2:12" ht="46.5" x14ac:dyDescent="0.3">
      <c r="B20" s="68" t="s">
        <v>11</v>
      </c>
      <c r="C20" s="69" t="s">
        <v>12</v>
      </c>
      <c r="D20" s="69" t="s">
        <v>13</v>
      </c>
      <c r="E20" s="69" t="s">
        <v>14</v>
      </c>
      <c r="F20" s="69" t="s">
        <v>15</v>
      </c>
      <c r="G20" s="69" t="s">
        <v>16</v>
      </c>
      <c r="H20" s="70" t="s">
        <v>17</v>
      </c>
      <c r="I20" s="69" t="s">
        <v>18</v>
      </c>
      <c r="J20" s="69" t="s">
        <v>102</v>
      </c>
      <c r="K20" s="69" t="s">
        <v>19</v>
      </c>
      <c r="L20" s="68" t="s">
        <v>20</v>
      </c>
    </row>
    <row r="21" spans="2:12" ht="15.5" x14ac:dyDescent="0.3">
      <c r="B21" s="46" t="s">
        <v>21</v>
      </c>
      <c r="C21" s="47">
        <v>1</v>
      </c>
      <c r="D21" s="48" t="s">
        <v>98</v>
      </c>
      <c r="E21" s="45" t="s">
        <v>22</v>
      </c>
      <c r="F21" s="71">
        <v>1</v>
      </c>
      <c r="G21" s="24">
        <f t="shared" ref="G21:G29" si="0">IF(F21="",C21,IFERROR(F21*C21,0))</f>
        <v>1</v>
      </c>
      <c r="H21" s="50">
        <v>0.5</v>
      </c>
      <c r="I21" s="77">
        <v>22</v>
      </c>
      <c r="J21" s="51">
        <f>I21/H21</f>
        <v>44</v>
      </c>
      <c r="K21" s="52">
        <f>IFERROR(J21*((1-F21)*C21),0)</f>
        <v>0</v>
      </c>
      <c r="L21" s="52">
        <f>IFERROR(J21*C21,0)</f>
        <v>44</v>
      </c>
    </row>
    <row r="22" spans="2:12" ht="15.5" x14ac:dyDescent="0.3">
      <c r="B22" s="46" t="s">
        <v>23</v>
      </c>
      <c r="C22" s="47">
        <v>0.15</v>
      </c>
      <c r="D22" s="48" t="s">
        <v>98</v>
      </c>
      <c r="E22" s="23"/>
      <c r="F22" s="71">
        <v>1</v>
      </c>
      <c r="G22" s="24">
        <f t="shared" si="0"/>
        <v>0.15</v>
      </c>
      <c r="H22" s="50">
        <v>0.5</v>
      </c>
      <c r="I22" s="77">
        <v>110</v>
      </c>
      <c r="J22" s="51">
        <f t="shared" ref="J22:J29" si="1">I22/H22</f>
        <v>220</v>
      </c>
      <c r="K22" s="52">
        <f t="shared" ref="K22:K29" si="2">IFERROR(J22*((1-F22)*C22),0)</f>
        <v>0</v>
      </c>
      <c r="L22" s="52">
        <f t="shared" ref="L22:L29" si="3">IFERROR(J22*C22,0)</f>
        <v>33</v>
      </c>
    </row>
    <row r="23" spans="2:12" ht="15.5" x14ac:dyDescent="0.3">
      <c r="B23" s="46" t="s">
        <v>24</v>
      </c>
      <c r="C23" s="47">
        <v>0.01</v>
      </c>
      <c r="D23" s="48" t="s">
        <v>98</v>
      </c>
      <c r="E23" s="45" t="s">
        <v>25</v>
      </c>
      <c r="F23" s="71">
        <v>1</v>
      </c>
      <c r="G23" s="24">
        <f t="shared" si="0"/>
        <v>0.01</v>
      </c>
      <c r="H23" s="50">
        <v>0.5</v>
      </c>
      <c r="I23" s="77">
        <v>50</v>
      </c>
      <c r="J23" s="51">
        <f t="shared" si="1"/>
        <v>100</v>
      </c>
      <c r="K23" s="52">
        <f t="shared" si="2"/>
        <v>0</v>
      </c>
      <c r="L23" s="52">
        <f t="shared" si="3"/>
        <v>1</v>
      </c>
    </row>
    <row r="24" spans="2:12" ht="15.5" x14ac:dyDescent="0.3">
      <c r="B24" s="46" t="s">
        <v>26</v>
      </c>
      <c r="C24" s="47">
        <v>0.01</v>
      </c>
      <c r="D24" s="48" t="s">
        <v>98</v>
      </c>
      <c r="E24" s="45" t="s">
        <v>27</v>
      </c>
      <c r="F24" s="71">
        <v>1</v>
      </c>
      <c r="G24" s="24">
        <f t="shared" si="0"/>
        <v>0.01</v>
      </c>
      <c r="H24" s="50">
        <v>1</v>
      </c>
      <c r="I24" s="77">
        <v>100</v>
      </c>
      <c r="J24" s="51">
        <f t="shared" si="1"/>
        <v>100</v>
      </c>
      <c r="K24" s="52">
        <f t="shared" si="2"/>
        <v>0</v>
      </c>
      <c r="L24" s="52">
        <f t="shared" si="3"/>
        <v>1</v>
      </c>
    </row>
    <row r="25" spans="2:12" ht="15.5" x14ac:dyDescent="0.3">
      <c r="B25" s="46" t="s">
        <v>28</v>
      </c>
      <c r="C25" s="47">
        <v>0.3</v>
      </c>
      <c r="D25" s="48" t="s">
        <v>98</v>
      </c>
      <c r="E25" s="45" t="s">
        <v>29</v>
      </c>
      <c r="F25" s="71">
        <v>0.9</v>
      </c>
      <c r="G25" s="24">
        <f t="shared" si="0"/>
        <v>0.27</v>
      </c>
      <c r="H25" s="50">
        <v>1</v>
      </c>
      <c r="I25" s="77">
        <v>30</v>
      </c>
      <c r="J25" s="51">
        <f t="shared" si="1"/>
        <v>30</v>
      </c>
      <c r="K25" s="52">
        <f t="shared" si="2"/>
        <v>0.8999999999999998</v>
      </c>
      <c r="L25" s="52">
        <f t="shared" si="3"/>
        <v>9</v>
      </c>
    </row>
    <row r="26" spans="2:12" ht="15.5" x14ac:dyDescent="0.3">
      <c r="B26" s="46" t="s">
        <v>30</v>
      </c>
      <c r="C26" s="48">
        <v>0.15</v>
      </c>
      <c r="D26" s="48" t="s">
        <v>98</v>
      </c>
      <c r="E26" s="45" t="s">
        <v>27</v>
      </c>
      <c r="F26" s="71">
        <v>0.9</v>
      </c>
      <c r="G26" s="24">
        <f t="shared" si="0"/>
        <v>0.13500000000000001</v>
      </c>
      <c r="H26" s="50">
        <v>1</v>
      </c>
      <c r="I26" s="77">
        <v>25</v>
      </c>
      <c r="J26" s="51">
        <f t="shared" si="1"/>
        <v>25</v>
      </c>
      <c r="K26" s="52">
        <f t="shared" si="2"/>
        <v>0.37499999999999989</v>
      </c>
      <c r="L26" s="52">
        <f t="shared" si="3"/>
        <v>3.75</v>
      </c>
    </row>
    <row r="27" spans="2:12" ht="15.5" x14ac:dyDescent="0.3">
      <c r="B27" s="49" t="s">
        <v>31</v>
      </c>
      <c r="C27" s="47">
        <v>0.2</v>
      </c>
      <c r="D27" s="48" t="s">
        <v>98</v>
      </c>
      <c r="E27" s="45" t="s">
        <v>32</v>
      </c>
      <c r="F27" s="71">
        <v>1</v>
      </c>
      <c r="G27" s="24">
        <f t="shared" si="0"/>
        <v>0.2</v>
      </c>
      <c r="H27" s="50">
        <v>1</v>
      </c>
      <c r="I27" s="77">
        <v>350</v>
      </c>
      <c r="J27" s="51">
        <f t="shared" si="1"/>
        <v>350</v>
      </c>
      <c r="K27" s="52">
        <f t="shared" si="2"/>
        <v>0</v>
      </c>
      <c r="L27" s="52">
        <f t="shared" si="3"/>
        <v>70</v>
      </c>
    </row>
    <row r="28" spans="2:12" ht="15.5" x14ac:dyDescent="0.3">
      <c r="B28" s="46" t="s">
        <v>33</v>
      </c>
      <c r="C28" s="47">
        <v>0.01</v>
      </c>
      <c r="D28" s="48" t="s">
        <v>99</v>
      </c>
      <c r="E28" s="45" t="s">
        <v>34</v>
      </c>
      <c r="F28" s="71">
        <v>1</v>
      </c>
      <c r="G28" s="24">
        <f t="shared" si="0"/>
        <v>0.01</v>
      </c>
      <c r="H28" s="50">
        <v>1</v>
      </c>
      <c r="I28" s="77">
        <v>2.5</v>
      </c>
      <c r="J28" s="51">
        <f t="shared" si="1"/>
        <v>2.5</v>
      </c>
      <c r="K28" s="52">
        <f t="shared" si="2"/>
        <v>0</v>
      </c>
      <c r="L28" s="52">
        <f t="shared" si="3"/>
        <v>2.5000000000000001E-2</v>
      </c>
    </row>
    <row r="29" spans="2:12" ht="15.5" x14ac:dyDescent="0.3">
      <c r="B29" s="46" t="s">
        <v>35</v>
      </c>
      <c r="C29" s="47">
        <v>1.2</v>
      </c>
      <c r="D29" s="48" t="s">
        <v>100</v>
      </c>
      <c r="E29" s="23"/>
      <c r="F29" s="71">
        <v>1</v>
      </c>
      <c r="G29" s="24">
        <f t="shared" si="0"/>
        <v>1.2</v>
      </c>
      <c r="H29" s="50">
        <v>1</v>
      </c>
      <c r="I29" s="78">
        <v>3</v>
      </c>
      <c r="J29" s="51">
        <f t="shared" si="1"/>
        <v>3</v>
      </c>
      <c r="K29" s="52">
        <f t="shared" si="2"/>
        <v>0</v>
      </c>
      <c r="L29" s="52">
        <f t="shared" si="3"/>
        <v>3.5999999999999996</v>
      </c>
    </row>
    <row r="30" spans="2:12" ht="15.5" x14ac:dyDescent="0.3">
      <c r="B30" s="46"/>
      <c r="C30" s="47"/>
      <c r="D30" s="48"/>
      <c r="E30" s="23"/>
      <c r="F30" s="71"/>
      <c r="G30" s="26"/>
      <c r="H30" s="26"/>
      <c r="I30" s="26"/>
      <c r="J30" s="26"/>
      <c r="K30" s="27"/>
      <c r="L30" s="27"/>
    </row>
    <row r="31" spans="2:12" ht="15.5" x14ac:dyDescent="0.3">
      <c r="B31" s="46"/>
      <c r="C31" s="47"/>
      <c r="D31" s="48"/>
      <c r="E31" s="23"/>
      <c r="F31" s="71"/>
      <c r="G31" s="26"/>
      <c r="H31" s="26"/>
      <c r="I31" s="26"/>
      <c r="J31" s="26"/>
      <c r="K31" s="27"/>
      <c r="L31" s="27"/>
    </row>
    <row r="32" spans="2:12" ht="15.5" x14ac:dyDescent="0.3">
      <c r="B32" s="46"/>
      <c r="C32" s="47"/>
      <c r="D32" s="48"/>
      <c r="E32" s="23"/>
      <c r="F32" s="71"/>
      <c r="G32" s="26"/>
      <c r="H32" s="26"/>
      <c r="I32" s="26"/>
      <c r="J32" s="26"/>
      <c r="K32" s="27"/>
      <c r="L32" s="27"/>
    </row>
    <row r="33" spans="2:12" ht="15.5" x14ac:dyDescent="0.3">
      <c r="B33" s="46"/>
      <c r="C33" s="47"/>
      <c r="D33" s="48"/>
      <c r="E33" s="23"/>
      <c r="F33" s="71"/>
      <c r="G33" s="26"/>
      <c r="H33" s="26"/>
      <c r="I33" s="26"/>
      <c r="J33" s="26"/>
      <c r="K33" s="27"/>
      <c r="L33" s="27"/>
    </row>
    <row r="34" spans="2:12" ht="20.25" customHeight="1" x14ac:dyDescent="0.3">
      <c r="B34" s="23"/>
      <c r="C34" s="23"/>
      <c r="D34" s="23"/>
      <c r="E34" s="23"/>
      <c r="F34" s="72"/>
      <c r="G34" s="23"/>
      <c r="H34" s="23"/>
      <c r="I34" s="23"/>
      <c r="J34" s="23"/>
      <c r="K34" s="39"/>
      <c r="L34" s="40"/>
    </row>
    <row r="35" spans="2:12" ht="15.5" x14ac:dyDescent="0.35">
      <c r="B35" s="82" t="s">
        <v>36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2:12" ht="15.5" x14ac:dyDescent="0.3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2:12" ht="15.5" x14ac:dyDescent="0.3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43.4" customHeight="1" x14ac:dyDescent="0.3">
      <c r="B38" s="83" t="s">
        <v>37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ht="36.65" customHeight="1" x14ac:dyDescent="0.3">
      <c r="B39" s="83" t="s">
        <v>38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2:12" ht="46.75" customHeight="1" x14ac:dyDescent="0.3">
      <c r="B40" s="83" t="s">
        <v>39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2:12" ht="54.65" customHeight="1" x14ac:dyDescent="0.3">
      <c r="B41" s="83" t="s">
        <v>40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2:12" ht="15.5" x14ac:dyDescent="0.3">
      <c r="B42" s="83" t="s">
        <v>41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2:12" ht="36" customHeight="1" x14ac:dyDescent="0.3">
      <c r="B43" s="83" t="s">
        <v>42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2:12" ht="100.75" customHeight="1" x14ac:dyDescent="0.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</sheetData>
  <mergeCells count="19">
    <mergeCell ref="B41:L41"/>
    <mergeCell ref="B42:L42"/>
    <mergeCell ref="B43:L43"/>
    <mergeCell ref="B44:L44"/>
    <mergeCell ref="C16:D16"/>
    <mergeCell ref="C17:D17"/>
    <mergeCell ref="B37:L37"/>
    <mergeCell ref="B38:L38"/>
    <mergeCell ref="B19:D19"/>
    <mergeCell ref="B39:L39"/>
    <mergeCell ref="B40:L40"/>
    <mergeCell ref="B9:D9"/>
    <mergeCell ref="B35:L35"/>
    <mergeCell ref="B36:L36"/>
    <mergeCell ref="E9:L9"/>
    <mergeCell ref="C10:D10"/>
    <mergeCell ref="C13:D13"/>
    <mergeCell ref="C14:D14"/>
    <mergeCell ref="C15:D15"/>
  </mergeCells>
  <conditionalFormatting sqref="B21:B33">
    <cfRule type="beginsWith" dxfId="17" priority="7" stopIfTrue="1" operator="beginsWith" text="PARA ">
      <formula>LEFT(B21,LEN("PARA "))="PARA "</formula>
    </cfRule>
    <cfRule type="containsText" dxfId="16" priority="8" stopIfTrue="1" operator="containsText" text="KNORR">
      <formula>NOT(ISERROR(SEARCH("KNORR",B21)))</formula>
    </cfRule>
    <cfRule type="containsText" dxfId="15" priority="9" stopIfTrue="1" operator="containsText" text="HELLMAN">
      <formula>NOT(ISERROR(SEARCH("HELLMAN",B21)))</formula>
    </cfRule>
    <cfRule type="containsText" dxfId="14" priority="10" stopIfTrue="1" operator="containsText" text="LIPTON">
      <formula>NOT(ISERROR(SEARCH("LIPTON",B21)))</formula>
    </cfRule>
    <cfRule type="containsText" dxfId="13" priority="11" stopIfTrue="1" operator="containsText" text="FRUCO">
      <formula>NOT(ISERROR(SEARCH("FRUCO",B21)))</formula>
    </cfRule>
    <cfRule type="containsText" dxfId="12" priority="12" stopIfTrue="1" operator="containsText" text="MAIZENA">
      <formula>NOT(ISERROR(SEARCH("MAIZENA",B21)))</formula>
    </cfRule>
  </conditionalFormatting>
  <pageMargins left="0.7" right="0.7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92"/>
  <sheetViews>
    <sheetView showGridLines="0" tabSelected="1" zoomScale="55" workbookViewId="0">
      <selection activeCell="E29" sqref="E29"/>
    </sheetView>
  </sheetViews>
  <sheetFormatPr baseColWidth="10" defaultColWidth="11.453125" defaultRowHeight="14" x14ac:dyDescent="0.3"/>
  <cols>
    <col min="1" max="1" width="11.453125" style="4"/>
    <col min="2" max="2" width="53.81640625" style="4" bestFit="1" customWidth="1"/>
    <col min="3" max="3" width="12.7265625" style="4" customWidth="1"/>
    <col min="4" max="4" width="13.453125" style="4" customWidth="1"/>
    <col min="5" max="5" width="38.81640625" style="4" bestFit="1" customWidth="1"/>
    <col min="6" max="6" width="17.7265625" style="4" customWidth="1"/>
    <col min="7" max="7" width="13.1796875" style="4" customWidth="1"/>
    <col min="8" max="8" width="21.1796875" style="4" bestFit="1" customWidth="1"/>
    <col min="9" max="9" width="17.7265625" style="4" customWidth="1"/>
    <col min="10" max="10" width="17.7265625" style="4" bestFit="1" customWidth="1"/>
    <col min="11" max="11" width="11.453125" style="4"/>
    <col min="12" max="12" width="13.453125" style="4" bestFit="1" customWidth="1"/>
    <col min="13" max="13" width="15.81640625" style="4" bestFit="1" customWidth="1"/>
    <col min="14" max="14" width="26" style="4" bestFit="1" customWidth="1"/>
    <col min="15" max="15" width="19.54296875" style="4" bestFit="1" customWidth="1"/>
    <col min="16" max="16" width="11.453125" style="4"/>
    <col min="17" max="17" width="26" style="4" bestFit="1" customWidth="1"/>
    <col min="18" max="18" width="8.1796875" style="4" bestFit="1" customWidth="1"/>
    <col min="19" max="19" width="14.453125" style="4" customWidth="1"/>
    <col min="20" max="20" width="12.1796875" style="4" customWidth="1"/>
    <col min="21" max="16384" width="11.453125" style="4"/>
  </cols>
  <sheetData>
    <row r="2" spans="2:14" ht="15.5" x14ac:dyDescent="0.35">
      <c r="B2" s="5"/>
      <c r="C2" s="6"/>
      <c r="D2" s="6"/>
      <c r="E2" s="6"/>
      <c r="F2" s="6"/>
      <c r="G2" s="6"/>
      <c r="H2" s="6"/>
      <c r="I2" s="6"/>
      <c r="J2" s="7"/>
    </row>
    <row r="3" spans="2:14" ht="15.5" x14ac:dyDescent="0.35">
      <c r="B3" s="8"/>
      <c r="C3" s="9"/>
      <c r="D3" s="9"/>
      <c r="E3" s="9"/>
      <c r="F3" s="9"/>
      <c r="G3" s="9"/>
      <c r="H3" s="9"/>
      <c r="I3" s="9"/>
      <c r="J3" s="10"/>
    </row>
    <row r="4" spans="2:14" ht="15.5" x14ac:dyDescent="0.35">
      <c r="B4" s="8"/>
      <c r="C4" s="9"/>
      <c r="D4" s="9"/>
      <c r="E4" s="9"/>
      <c r="F4" s="9"/>
      <c r="G4" s="9"/>
      <c r="H4" s="9"/>
      <c r="I4" s="9"/>
      <c r="J4" s="10"/>
    </row>
    <row r="5" spans="2:14" ht="15.5" x14ac:dyDescent="0.35">
      <c r="B5" s="8"/>
      <c r="C5" s="9"/>
      <c r="D5" s="9"/>
      <c r="E5" s="9"/>
      <c r="F5" s="9"/>
      <c r="G5" s="9"/>
      <c r="H5" s="9"/>
      <c r="I5" s="9"/>
      <c r="J5" s="10"/>
    </row>
    <row r="6" spans="2:14" ht="15.5" x14ac:dyDescent="0.35">
      <c r="B6" s="8"/>
      <c r="C6" s="9"/>
      <c r="D6" s="9"/>
      <c r="E6" s="9"/>
      <c r="F6" s="9"/>
      <c r="G6" s="9"/>
      <c r="H6" s="9"/>
      <c r="I6" s="9"/>
      <c r="J6" s="10"/>
    </row>
    <row r="7" spans="2:14" ht="15.5" x14ac:dyDescent="0.35">
      <c r="B7" s="11"/>
      <c r="C7" s="12"/>
      <c r="D7" s="12"/>
      <c r="E7" s="12"/>
      <c r="F7" s="12"/>
      <c r="G7" s="12"/>
      <c r="H7" s="12"/>
      <c r="I7" s="12"/>
      <c r="J7" s="13"/>
    </row>
    <row r="8" spans="2:14" ht="9" customHeight="1" x14ac:dyDescent="0.35">
      <c r="B8" s="9"/>
      <c r="C8" s="9"/>
      <c r="D8" s="9"/>
      <c r="E8" s="9"/>
      <c r="F8" s="9"/>
      <c r="G8" s="9"/>
      <c r="H8" s="9"/>
      <c r="I8" s="9"/>
      <c r="J8" s="9"/>
      <c r="M8" s="14"/>
    </row>
    <row r="9" spans="2:14" ht="34" customHeight="1" x14ac:dyDescent="0.35">
      <c r="B9" s="81" t="s">
        <v>103</v>
      </c>
      <c r="C9" s="81"/>
      <c r="D9" s="81"/>
      <c r="E9" s="84"/>
      <c r="F9" s="85"/>
      <c r="G9" s="85"/>
      <c r="H9" s="85"/>
      <c r="I9" s="85"/>
      <c r="J9" s="86"/>
      <c r="M9" s="14"/>
      <c r="N9" s="15"/>
    </row>
    <row r="10" spans="2:14" ht="42.65" customHeight="1" x14ac:dyDescent="0.35">
      <c r="B10" s="125" t="s">
        <v>104</v>
      </c>
      <c r="C10" s="125"/>
      <c r="D10" s="125"/>
      <c r="E10" s="84"/>
      <c r="F10" s="85"/>
      <c r="G10" s="85"/>
      <c r="H10" s="85"/>
      <c r="I10" s="85"/>
      <c r="J10" s="86"/>
    </row>
    <row r="11" spans="2:14" ht="15.5" x14ac:dyDescent="0.35">
      <c r="B11" s="16" t="s">
        <v>1</v>
      </c>
      <c r="C11" s="87" t="s">
        <v>2</v>
      </c>
      <c r="D11" s="87"/>
      <c r="E11" s="17"/>
      <c r="F11" s="17"/>
      <c r="G11" s="17"/>
      <c r="H11" s="17"/>
      <c r="I11" s="17"/>
      <c r="J11" s="17"/>
    </row>
    <row r="12" spans="2:14" ht="15.5" x14ac:dyDescent="0.35">
      <c r="B12" s="16" t="s">
        <v>3</v>
      </c>
      <c r="C12" s="41">
        <f>IF(SUM(G22:G38)*C15=0,"VALOR AUTOCALCULADO",SUM(G22:G38)*C15)</f>
        <v>4.1061959999999997</v>
      </c>
      <c r="D12" s="42" t="s">
        <v>101</v>
      </c>
      <c r="E12" s="17"/>
      <c r="F12" s="17"/>
      <c r="G12" s="17"/>
      <c r="H12" s="17"/>
      <c r="I12" s="17"/>
      <c r="J12" s="17"/>
    </row>
    <row r="13" spans="2:14" ht="15.5" x14ac:dyDescent="0.35">
      <c r="B13" s="18" t="s">
        <v>4</v>
      </c>
      <c r="C13" s="41">
        <v>0.1</v>
      </c>
      <c r="D13" s="42" t="s">
        <v>105</v>
      </c>
      <c r="E13" s="17"/>
      <c r="F13" s="17"/>
      <c r="G13" s="17"/>
      <c r="H13" s="17"/>
      <c r="I13" s="17"/>
      <c r="J13" s="17"/>
    </row>
    <row r="14" spans="2:14" ht="15.5" x14ac:dyDescent="0.35">
      <c r="B14" s="19" t="s">
        <v>5</v>
      </c>
      <c r="C14" s="88">
        <f>IFERROR(C12/C13,"VALOR AUTOCALCULADO")</f>
        <v>41.061959999999992</v>
      </c>
      <c r="D14" s="88"/>
      <c r="E14" s="17"/>
      <c r="F14" s="17"/>
      <c r="G14" s="17"/>
      <c r="H14" s="53" t="s">
        <v>44</v>
      </c>
      <c r="I14" s="17"/>
      <c r="J14" s="17"/>
    </row>
    <row r="15" spans="2:14" ht="15.5" x14ac:dyDescent="0.35">
      <c r="B15" s="19" t="s">
        <v>6</v>
      </c>
      <c r="C15" s="89">
        <v>0.9</v>
      </c>
      <c r="D15" s="90"/>
      <c r="E15" s="17"/>
      <c r="F15" s="17"/>
      <c r="G15" s="17"/>
      <c r="H15" s="17"/>
      <c r="I15" s="17"/>
      <c r="J15" s="17"/>
    </row>
    <row r="16" spans="2:14" ht="15.5" x14ac:dyDescent="0.35">
      <c r="B16" s="19" t="s">
        <v>7</v>
      </c>
      <c r="C16" s="90" t="s">
        <v>133</v>
      </c>
      <c r="D16" s="90"/>
      <c r="E16" s="17"/>
      <c r="F16" s="17"/>
      <c r="G16" s="17"/>
      <c r="H16" s="17"/>
      <c r="I16" s="17"/>
      <c r="J16" s="17"/>
    </row>
    <row r="17" spans="2:20" ht="15.5" x14ac:dyDescent="0.35">
      <c r="B17" s="19" t="s">
        <v>9</v>
      </c>
      <c r="C17" s="90" t="s">
        <v>128</v>
      </c>
      <c r="D17" s="90"/>
      <c r="E17" s="17"/>
      <c r="F17" s="17"/>
      <c r="G17" s="17"/>
      <c r="H17" s="17"/>
      <c r="I17" s="17"/>
      <c r="J17" s="17"/>
    </row>
    <row r="18" spans="2:20" ht="15.5" x14ac:dyDescent="0.35">
      <c r="B18" s="19" t="s">
        <v>10</v>
      </c>
      <c r="C18" s="90" t="s">
        <v>132</v>
      </c>
      <c r="D18" s="90"/>
      <c r="E18" s="17"/>
      <c r="F18" s="17"/>
      <c r="G18" s="17"/>
      <c r="H18" s="17"/>
      <c r="I18" s="17"/>
      <c r="J18" s="17"/>
    </row>
    <row r="19" spans="2:20" ht="15.5" x14ac:dyDescent="0.35">
      <c r="B19" s="118" t="s">
        <v>45</v>
      </c>
      <c r="C19" s="118"/>
      <c r="D19" s="118"/>
      <c r="E19" s="17"/>
      <c r="F19" s="17"/>
      <c r="G19" s="17"/>
      <c r="H19" s="17"/>
      <c r="I19" s="17"/>
      <c r="J19" s="17"/>
    </row>
    <row r="20" spans="2:20" ht="115" customHeight="1" x14ac:dyDescent="0.35">
      <c r="B20" s="119" t="s">
        <v>138</v>
      </c>
      <c r="C20" s="119"/>
      <c r="D20" s="119"/>
      <c r="E20" s="17"/>
      <c r="F20" s="17"/>
      <c r="G20" s="17"/>
      <c r="H20" s="17"/>
      <c r="I20" s="17"/>
      <c r="J20" s="17"/>
      <c r="L20" s="123" t="s">
        <v>46</v>
      </c>
      <c r="M20" s="123"/>
      <c r="N20" s="123"/>
      <c r="O20" s="123"/>
    </row>
    <row r="21" spans="2:20" ht="93" x14ac:dyDescent="0.3">
      <c r="B21" s="20" t="s">
        <v>11</v>
      </c>
      <c r="C21" s="21" t="s">
        <v>12</v>
      </c>
      <c r="D21" s="21" t="s">
        <v>13</v>
      </c>
      <c r="E21" s="21" t="s">
        <v>14</v>
      </c>
      <c r="F21" s="21" t="s">
        <v>15</v>
      </c>
      <c r="G21" s="21" t="s">
        <v>16</v>
      </c>
      <c r="H21" s="20" t="s">
        <v>47</v>
      </c>
      <c r="I21" s="21" t="s">
        <v>48</v>
      </c>
      <c r="J21" s="20" t="s">
        <v>20</v>
      </c>
      <c r="L21" s="22" t="s">
        <v>49</v>
      </c>
      <c r="M21" s="22" t="s">
        <v>50</v>
      </c>
      <c r="N21" s="22" t="s">
        <v>51</v>
      </c>
      <c r="O21" s="22" t="s">
        <v>52</v>
      </c>
      <c r="Q21" s="124" t="s">
        <v>53</v>
      </c>
      <c r="R21" s="124"/>
      <c r="S21" s="55" t="s">
        <v>54</v>
      </c>
      <c r="T21" s="55" t="s">
        <v>55</v>
      </c>
    </row>
    <row r="22" spans="2:20" ht="15.5" x14ac:dyDescent="0.3">
      <c r="B22" s="23" t="s">
        <v>106</v>
      </c>
      <c r="C22" s="79">
        <v>1</v>
      </c>
      <c r="D22" s="23" t="s">
        <v>56</v>
      </c>
      <c r="E22" s="23" t="s">
        <v>111</v>
      </c>
      <c r="F22" s="25">
        <v>1</v>
      </c>
      <c r="G22" s="26">
        <f t="shared" ref="G22:G38" si="0">IF(F22="",C22,IFERROR(F22*C22,0))</f>
        <v>1</v>
      </c>
      <c r="H22" s="27">
        <v>40</v>
      </c>
      <c r="I22" s="27">
        <f t="shared" ref="I22:I38" si="1">IFERROR(H22*((1-F22)*C22),0)</f>
        <v>0</v>
      </c>
      <c r="J22" s="27">
        <f t="shared" ref="J22:J38" si="2">IFERROR(H22*C22,0)</f>
        <v>40</v>
      </c>
      <c r="L22" s="28">
        <v>0</v>
      </c>
      <c r="M22" s="28">
        <v>0</v>
      </c>
      <c r="N22" s="28">
        <v>0</v>
      </c>
      <c r="O22" s="28">
        <v>0</v>
      </c>
      <c r="Q22" s="22" t="s">
        <v>49</v>
      </c>
      <c r="R22" s="28">
        <f>SUM(L22:L38)</f>
        <v>0</v>
      </c>
      <c r="S22" s="28">
        <f>IFERROR(R22/$C$14,"")</f>
        <v>0</v>
      </c>
      <c r="T22" s="28" t="s">
        <v>57</v>
      </c>
    </row>
    <row r="23" spans="2:20" ht="15.5" x14ac:dyDescent="0.3">
      <c r="B23" s="23" t="s">
        <v>107</v>
      </c>
      <c r="C23" s="79">
        <v>0.5</v>
      </c>
      <c r="D23" s="23" t="s">
        <v>56</v>
      </c>
      <c r="E23" s="23"/>
      <c r="F23" s="25">
        <v>0.86</v>
      </c>
      <c r="G23" s="26">
        <f t="shared" si="0"/>
        <v>0.43</v>
      </c>
      <c r="H23" s="27">
        <v>35</v>
      </c>
      <c r="I23" s="27">
        <f t="shared" si="1"/>
        <v>2.4500000000000002</v>
      </c>
      <c r="J23" s="27">
        <f t="shared" si="2"/>
        <v>17.5</v>
      </c>
      <c r="L23" s="28">
        <v>0</v>
      </c>
      <c r="M23" s="28">
        <v>0</v>
      </c>
      <c r="N23" s="28">
        <v>0</v>
      </c>
      <c r="O23" s="28">
        <v>0</v>
      </c>
      <c r="Q23" s="22" t="s">
        <v>50</v>
      </c>
      <c r="R23" s="28">
        <v>0</v>
      </c>
      <c r="S23" s="28">
        <f>IFERROR(R23/$C$14,"")</f>
        <v>0</v>
      </c>
      <c r="T23" s="28" t="s">
        <v>58</v>
      </c>
    </row>
    <row r="24" spans="2:20" ht="15.5" x14ac:dyDescent="0.3">
      <c r="B24" s="23" t="s">
        <v>108</v>
      </c>
      <c r="C24" s="79">
        <v>0.02</v>
      </c>
      <c r="D24" s="23" t="s">
        <v>59</v>
      </c>
      <c r="E24" s="23" t="s">
        <v>112</v>
      </c>
      <c r="F24" s="25">
        <v>1</v>
      </c>
      <c r="G24" s="26">
        <f t="shared" si="0"/>
        <v>0.02</v>
      </c>
      <c r="H24" s="27">
        <v>25</v>
      </c>
      <c r="I24" s="27">
        <f t="shared" si="1"/>
        <v>0</v>
      </c>
      <c r="J24" s="27">
        <f t="shared" si="2"/>
        <v>0.5</v>
      </c>
      <c r="L24" s="28">
        <v>0</v>
      </c>
      <c r="M24" s="28">
        <v>0</v>
      </c>
      <c r="N24" s="28">
        <v>0</v>
      </c>
      <c r="O24" s="28">
        <v>0</v>
      </c>
      <c r="Q24" s="22" t="s">
        <v>51</v>
      </c>
      <c r="R24" s="28">
        <f>SUM(N22:N38)</f>
        <v>0</v>
      </c>
      <c r="S24" s="28">
        <f>IFERROR(R24/$C$14,"")</f>
        <v>0</v>
      </c>
      <c r="T24" s="28" t="s">
        <v>58</v>
      </c>
    </row>
    <row r="25" spans="2:20" ht="15.5" x14ac:dyDescent="0.3">
      <c r="B25" s="23" t="s">
        <v>30</v>
      </c>
      <c r="C25" s="79">
        <v>0.25</v>
      </c>
      <c r="D25" s="23" t="s">
        <v>56</v>
      </c>
      <c r="E25" s="23" t="s">
        <v>113</v>
      </c>
      <c r="F25" s="25">
        <v>0.83</v>
      </c>
      <c r="G25" s="26">
        <f t="shared" si="0"/>
        <v>0.20749999999999999</v>
      </c>
      <c r="H25" s="27">
        <v>25</v>
      </c>
      <c r="I25" s="27">
        <f t="shared" si="1"/>
        <v>1.0625000000000002</v>
      </c>
      <c r="J25" s="27">
        <f t="shared" si="2"/>
        <v>6.25</v>
      </c>
      <c r="L25" s="28">
        <v>0</v>
      </c>
      <c r="M25" s="28">
        <v>3.4860000000000002</v>
      </c>
      <c r="N25" s="28">
        <v>0</v>
      </c>
      <c r="O25" s="28">
        <v>0</v>
      </c>
      <c r="Q25" s="22" t="s">
        <v>52</v>
      </c>
      <c r="R25" s="28">
        <f>SUM(O22:O38)</f>
        <v>0</v>
      </c>
      <c r="S25" s="28">
        <f>IFERROR(R25/$C$14,"")</f>
        <v>0</v>
      </c>
      <c r="T25" s="28" t="s">
        <v>60</v>
      </c>
    </row>
    <row r="26" spans="2:20" x14ac:dyDescent="0.3">
      <c r="B26" s="23" t="s">
        <v>26</v>
      </c>
      <c r="C26" s="79">
        <v>2.5000000000000001E-2</v>
      </c>
      <c r="D26" s="23" t="s">
        <v>56</v>
      </c>
      <c r="E26" s="23" t="s">
        <v>112</v>
      </c>
      <c r="F26" s="25">
        <v>1</v>
      </c>
      <c r="G26" s="26">
        <f t="shared" si="0"/>
        <v>2.5000000000000001E-2</v>
      </c>
      <c r="H26" s="27">
        <v>150</v>
      </c>
      <c r="I26" s="27">
        <f t="shared" si="1"/>
        <v>0</v>
      </c>
      <c r="J26" s="27">
        <f t="shared" si="2"/>
        <v>3.75</v>
      </c>
      <c r="L26" s="28">
        <v>0</v>
      </c>
      <c r="M26" s="28">
        <v>0</v>
      </c>
      <c r="N26" s="28">
        <v>0</v>
      </c>
      <c r="O26" s="28">
        <v>0</v>
      </c>
    </row>
    <row r="27" spans="2:20" x14ac:dyDescent="0.3">
      <c r="B27" s="23" t="s">
        <v>109</v>
      </c>
      <c r="C27" s="79">
        <v>0.65</v>
      </c>
      <c r="D27" s="23" t="s">
        <v>56</v>
      </c>
      <c r="E27" s="23" t="s">
        <v>114</v>
      </c>
      <c r="F27" s="25">
        <v>1</v>
      </c>
      <c r="G27" s="26">
        <f t="shared" si="0"/>
        <v>0.65</v>
      </c>
      <c r="H27" s="29">
        <v>27</v>
      </c>
      <c r="I27" s="27">
        <f t="shared" si="1"/>
        <v>0</v>
      </c>
      <c r="J27" s="27">
        <f t="shared" si="2"/>
        <v>17.55</v>
      </c>
      <c r="L27" s="28"/>
      <c r="M27" s="28"/>
      <c r="N27" s="28"/>
      <c r="O27" s="28"/>
    </row>
    <row r="28" spans="2:20" x14ac:dyDescent="0.3">
      <c r="B28" s="23" t="s">
        <v>35</v>
      </c>
      <c r="C28" s="79">
        <v>1.1499999999999999</v>
      </c>
      <c r="D28" s="23" t="s">
        <v>56</v>
      </c>
      <c r="E28" s="23"/>
      <c r="F28" s="25">
        <v>1</v>
      </c>
      <c r="G28" s="26">
        <f t="shared" si="0"/>
        <v>1.1499999999999999</v>
      </c>
      <c r="H28" s="27"/>
      <c r="I28" s="27">
        <f t="shared" si="1"/>
        <v>0</v>
      </c>
      <c r="J28" s="27">
        <f t="shared" si="2"/>
        <v>0</v>
      </c>
      <c r="L28" s="28">
        <v>0</v>
      </c>
      <c r="M28" s="28">
        <v>0</v>
      </c>
      <c r="N28" s="28">
        <v>0</v>
      </c>
      <c r="O28" s="28">
        <v>0</v>
      </c>
    </row>
    <row r="29" spans="2:20" x14ac:dyDescent="0.3">
      <c r="B29" s="23" t="s">
        <v>110</v>
      </c>
      <c r="C29" s="79">
        <v>0.05</v>
      </c>
      <c r="D29" s="23" t="s">
        <v>56</v>
      </c>
      <c r="E29" s="23"/>
      <c r="F29" s="25">
        <v>1</v>
      </c>
      <c r="G29" s="26">
        <f t="shared" si="0"/>
        <v>0.05</v>
      </c>
      <c r="H29" s="27">
        <v>35</v>
      </c>
      <c r="I29" s="27">
        <f t="shared" si="1"/>
        <v>0</v>
      </c>
      <c r="J29" s="27">
        <f t="shared" si="2"/>
        <v>1.75</v>
      </c>
      <c r="L29" s="28" t="s">
        <v>43</v>
      </c>
      <c r="M29" s="28" t="s">
        <v>43</v>
      </c>
      <c r="N29" s="28" t="s">
        <v>43</v>
      </c>
      <c r="O29" s="28" t="s">
        <v>43</v>
      </c>
    </row>
    <row r="30" spans="2:20" x14ac:dyDescent="0.3">
      <c r="B30" s="23" t="s">
        <v>35</v>
      </c>
      <c r="C30" s="79">
        <v>1.1499999999999999</v>
      </c>
      <c r="D30" s="23" t="s">
        <v>56</v>
      </c>
      <c r="E30" s="23"/>
      <c r="F30" s="25">
        <v>0.85</v>
      </c>
      <c r="G30" s="26">
        <f t="shared" si="0"/>
        <v>0.97749999999999992</v>
      </c>
      <c r="H30" s="27">
        <v>0</v>
      </c>
      <c r="I30" s="27">
        <f t="shared" si="1"/>
        <v>0</v>
      </c>
      <c r="J30" s="27">
        <f t="shared" si="2"/>
        <v>0</v>
      </c>
      <c r="L30" s="28" t="s">
        <v>43</v>
      </c>
      <c r="M30" s="28" t="s">
        <v>43</v>
      </c>
      <c r="N30" s="28" t="s">
        <v>43</v>
      </c>
      <c r="O30" s="28" t="s">
        <v>43</v>
      </c>
    </row>
    <row r="31" spans="2:20" x14ac:dyDescent="0.3">
      <c r="B31" s="23" t="s">
        <v>138</v>
      </c>
      <c r="C31" s="79">
        <v>5.7000000000000002E-2</v>
      </c>
      <c r="D31" s="23" t="s">
        <v>56</v>
      </c>
      <c r="E31" s="23"/>
      <c r="F31" s="25">
        <v>0.92</v>
      </c>
      <c r="G31" s="26">
        <f t="shared" si="0"/>
        <v>5.2440000000000007E-2</v>
      </c>
      <c r="H31" s="27">
        <v>100</v>
      </c>
      <c r="I31" s="27">
        <f t="shared" si="1"/>
        <v>0.45599999999999979</v>
      </c>
      <c r="J31" s="27">
        <f t="shared" si="2"/>
        <v>5.7</v>
      </c>
      <c r="L31" s="28">
        <v>0</v>
      </c>
      <c r="M31" s="28">
        <v>0</v>
      </c>
      <c r="N31" s="28">
        <v>0</v>
      </c>
      <c r="O31" s="28">
        <v>0</v>
      </c>
    </row>
    <row r="32" spans="2:20" x14ac:dyDescent="0.3">
      <c r="B32" s="23"/>
      <c r="C32" s="24"/>
      <c r="D32" s="23"/>
      <c r="E32" s="23"/>
      <c r="F32" s="25">
        <v>0.75</v>
      </c>
      <c r="G32" s="26">
        <f t="shared" si="0"/>
        <v>0</v>
      </c>
      <c r="H32" s="27">
        <v>0</v>
      </c>
      <c r="I32" s="27">
        <f t="shared" si="1"/>
        <v>0</v>
      </c>
      <c r="J32" s="27">
        <f t="shared" si="2"/>
        <v>0</v>
      </c>
      <c r="L32" s="28">
        <v>0</v>
      </c>
      <c r="M32" s="28">
        <v>0</v>
      </c>
      <c r="N32" s="28">
        <v>0</v>
      </c>
      <c r="O32" s="28">
        <v>0</v>
      </c>
    </row>
    <row r="33" spans="2:15" x14ac:dyDescent="0.3">
      <c r="B33" s="23"/>
      <c r="C33" s="24"/>
      <c r="D33" s="23"/>
      <c r="E33" s="23"/>
      <c r="F33" s="25">
        <v>0.9</v>
      </c>
      <c r="G33" s="26">
        <f t="shared" si="0"/>
        <v>0</v>
      </c>
      <c r="H33" s="27">
        <v>0</v>
      </c>
      <c r="I33" s="27">
        <f t="shared" si="1"/>
        <v>0</v>
      </c>
      <c r="J33" s="27">
        <f t="shared" si="2"/>
        <v>0</v>
      </c>
      <c r="L33" s="28">
        <v>0</v>
      </c>
      <c r="M33" s="28">
        <v>0</v>
      </c>
      <c r="N33" s="28">
        <v>0</v>
      </c>
      <c r="O33" s="28">
        <v>0</v>
      </c>
    </row>
    <row r="34" spans="2:15" x14ac:dyDescent="0.3">
      <c r="B34" s="23"/>
      <c r="C34" s="24"/>
      <c r="D34" s="23"/>
      <c r="E34" s="23"/>
      <c r="F34" s="25">
        <v>1</v>
      </c>
      <c r="G34" s="26">
        <f t="shared" si="0"/>
        <v>0</v>
      </c>
      <c r="H34" s="27">
        <v>0</v>
      </c>
      <c r="I34" s="27">
        <f t="shared" si="1"/>
        <v>0</v>
      </c>
      <c r="J34" s="27">
        <f t="shared" si="2"/>
        <v>0</v>
      </c>
      <c r="L34" s="28">
        <v>0</v>
      </c>
      <c r="M34" s="28">
        <v>0</v>
      </c>
      <c r="N34" s="28">
        <v>0</v>
      </c>
      <c r="O34" s="28">
        <v>0</v>
      </c>
    </row>
    <row r="35" spans="2:15" x14ac:dyDescent="0.3">
      <c r="B35" s="23"/>
      <c r="C35" s="24"/>
      <c r="D35" s="23"/>
      <c r="E35" s="23"/>
      <c r="F35" s="25">
        <v>1</v>
      </c>
      <c r="G35" s="26">
        <f t="shared" si="0"/>
        <v>0</v>
      </c>
      <c r="H35" s="27">
        <v>0</v>
      </c>
      <c r="I35" s="27">
        <f t="shared" si="1"/>
        <v>0</v>
      </c>
      <c r="J35" s="27">
        <f t="shared" si="2"/>
        <v>0</v>
      </c>
      <c r="L35" s="28">
        <v>0</v>
      </c>
      <c r="M35" s="28">
        <v>0</v>
      </c>
      <c r="N35" s="28">
        <v>0</v>
      </c>
      <c r="O35" s="28">
        <v>0</v>
      </c>
    </row>
    <row r="36" spans="2:15" x14ac:dyDescent="0.3">
      <c r="B36" s="23"/>
      <c r="C36" s="24"/>
      <c r="D36" s="23"/>
      <c r="E36" s="23"/>
      <c r="F36" s="25">
        <v>1</v>
      </c>
      <c r="G36" s="26">
        <f t="shared" si="0"/>
        <v>0</v>
      </c>
      <c r="H36" s="27">
        <v>0</v>
      </c>
      <c r="I36" s="27">
        <f t="shared" si="1"/>
        <v>0</v>
      </c>
      <c r="J36" s="27">
        <f>IFERROR(H36*C36,0)</f>
        <v>0</v>
      </c>
      <c r="L36" s="28" t="s">
        <v>43</v>
      </c>
      <c r="M36" s="28" t="s">
        <v>43</v>
      </c>
      <c r="N36" s="28" t="s">
        <v>43</v>
      </c>
      <c r="O36" s="28" t="s">
        <v>43</v>
      </c>
    </row>
    <row r="37" spans="2:15" x14ac:dyDescent="0.3">
      <c r="B37" s="23"/>
      <c r="C37" s="24"/>
      <c r="D37" s="23"/>
      <c r="E37" s="23"/>
      <c r="F37" s="25">
        <v>1</v>
      </c>
      <c r="G37" s="26">
        <f>IF(F37="",C37,IFERROR(F37*C37,0))</f>
        <v>0</v>
      </c>
      <c r="H37" s="27">
        <v>0</v>
      </c>
      <c r="I37" s="27">
        <f t="shared" si="1"/>
        <v>0</v>
      </c>
      <c r="J37" s="27">
        <f>IFERROR(H37*C37,0)</f>
        <v>0</v>
      </c>
      <c r="L37" s="28"/>
      <c r="M37" s="28"/>
      <c r="N37" s="28"/>
      <c r="O37" s="28"/>
    </row>
    <row r="38" spans="2:15" s="34" customFormat="1" x14ac:dyDescent="0.3">
      <c r="B38" s="30"/>
      <c r="C38" s="31"/>
      <c r="D38" s="30"/>
      <c r="E38" s="30"/>
      <c r="F38" s="32">
        <v>0.75</v>
      </c>
      <c r="G38" s="26">
        <f t="shared" si="0"/>
        <v>0</v>
      </c>
      <c r="H38" s="27">
        <v>0</v>
      </c>
      <c r="I38" s="27">
        <f t="shared" si="1"/>
        <v>0</v>
      </c>
      <c r="J38" s="27">
        <f t="shared" si="2"/>
        <v>0</v>
      </c>
      <c r="K38" s="4"/>
      <c r="L38" s="33"/>
      <c r="M38" s="33"/>
      <c r="N38" s="33"/>
      <c r="O38" s="33"/>
    </row>
    <row r="39" spans="2:15" x14ac:dyDescent="0.3">
      <c r="B39" s="23"/>
      <c r="C39" s="23"/>
      <c r="D39" s="23"/>
      <c r="E39" s="23"/>
      <c r="F39" s="23"/>
      <c r="G39" s="23"/>
      <c r="H39" s="23"/>
      <c r="I39" s="35" t="s">
        <v>20</v>
      </c>
      <c r="J39" s="36">
        <f>SUM(J22:J38)</f>
        <v>93</v>
      </c>
    </row>
    <row r="40" spans="2:15" ht="28" x14ac:dyDescent="0.3">
      <c r="B40" s="23"/>
      <c r="C40" s="23"/>
      <c r="D40" s="23"/>
      <c r="E40" s="23"/>
      <c r="F40" s="23"/>
      <c r="G40" s="23"/>
      <c r="H40" s="23"/>
      <c r="I40" s="35" t="s">
        <v>61</v>
      </c>
      <c r="J40" s="37">
        <f>SUM(I22:I38)</f>
        <v>3.9685000000000001</v>
      </c>
    </row>
    <row r="41" spans="2:15" ht="28" x14ac:dyDescent="0.3">
      <c r="B41" s="23"/>
      <c r="C41" s="23"/>
      <c r="D41" s="23"/>
      <c r="E41" s="23"/>
      <c r="F41" s="23"/>
      <c r="G41" s="23"/>
      <c r="H41" s="23"/>
      <c r="I41" s="35" t="s">
        <v>62</v>
      </c>
      <c r="J41" s="38">
        <f>IFERROR(J39/$C$14,0)</f>
        <v>2.2648699672397523</v>
      </c>
    </row>
    <row r="42" spans="2:15" ht="8.15" customHeight="1" x14ac:dyDescent="0.3">
      <c r="B42" s="23"/>
      <c r="C42" s="23"/>
      <c r="D42" s="23"/>
      <c r="E42" s="23"/>
      <c r="F42" s="23"/>
      <c r="G42" s="23"/>
      <c r="H42" s="23"/>
      <c r="I42" s="39"/>
      <c r="J42" s="40"/>
    </row>
    <row r="43" spans="2:15" ht="15.5" x14ac:dyDescent="0.35">
      <c r="B43" s="114" t="s">
        <v>36</v>
      </c>
      <c r="C43" s="114"/>
      <c r="D43" s="114"/>
      <c r="E43" s="114"/>
      <c r="F43" s="114"/>
      <c r="G43" s="114"/>
      <c r="H43" s="114"/>
      <c r="I43" s="114"/>
      <c r="J43" s="114"/>
    </row>
    <row r="44" spans="2:15" ht="42" customHeight="1" x14ac:dyDescent="0.3">
      <c r="B44" s="115" t="s">
        <v>115</v>
      </c>
      <c r="C44" s="116"/>
      <c r="D44" s="116"/>
      <c r="E44" s="116"/>
      <c r="F44" s="116"/>
      <c r="G44" s="116"/>
      <c r="H44" s="116"/>
      <c r="I44" s="116"/>
      <c r="J44" s="117"/>
    </row>
    <row r="45" spans="2:15" ht="40" customHeight="1" x14ac:dyDescent="0.3">
      <c r="B45" s="115" t="s">
        <v>116</v>
      </c>
      <c r="C45" s="116"/>
      <c r="D45" s="116"/>
      <c r="E45" s="116"/>
      <c r="F45" s="116"/>
      <c r="G45" s="116"/>
      <c r="H45" s="116"/>
      <c r="I45" s="116"/>
      <c r="J45" s="117"/>
    </row>
    <row r="46" spans="2:15" ht="43.4" customHeight="1" x14ac:dyDescent="0.3">
      <c r="B46" s="115" t="s">
        <v>117</v>
      </c>
      <c r="C46" s="116"/>
      <c r="D46" s="116"/>
      <c r="E46" s="116"/>
      <c r="F46" s="116"/>
      <c r="G46" s="116"/>
      <c r="H46" s="116"/>
      <c r="I46" s="116"/>
      <c r="J46" s="117"/>
    </row>
    <row r="47" spans="2:15" ht="36.65" customHeight="1" x14ac:dyDescent="0.3">
      <c r="B47" s="120" t="s">
        <v>118</v>
      </c>
      <c r="C47" s="121"/>
      <c r="D47" s="121"/>
      <c r="E47" s="121"/>
      <c r="F47" s="121"/>
      <c r="G47" s="121"/>
      <c r="H47" s="121"/>
      <c r="I47" s="121"/>
      <c r="J47" s="122"/>
    </row>
    <row r="48" spans="2:15" ht="46.75" customHeight="1" x14ac:dyDescent="0.3">
      <c r="B48" s="115" t="s">
        <v>119</v>
      </c>
      <c r="C48" s="116"/>
      <c r="D48" s="116"/>
      <c r="E48" s="116"/>
      <c r="F48" s="116"/>
      <c r="G48" s="116"/>
      <c r="H48" s="116"/>
      <c r="I48" s="116"/>
      <c r="J48" s="117"/>
    </row>
    <row r="49" spans="2:10" ht="54.65" customHeight="1" x14ac:dyDescent="0.3">
      <c r="B49" s="83"/>
      <c r="C49" s="83"/>
      <c r="D49" s="83"/>
      <c r="E49" s="83"/>
      <c r="F49" s="83"/>
      <c r="G49" s="83"/>
      <c r="H49" s="83"/>
      <c r="I49" s="83"/>
      <c r="J49" s="83"/>
    </row>
    <row r="50" spans="2:10" ht="15.5" x14ac:dyDescent="0.3">
      <c r="B50" s="83"/>
      <c r="C50" s="83"/>
      <c r="D50" s="83"/>
      <c r="E50" s="83"/>
      <c r="F50" s="83"/>
      <c r="G50" s="83"/>
      <c r="H50" s="83"/>
      <c r="I50" s="83"/>
      <c r="J50" s="83"/>
    </row>
    <row r="51" spans="2:10" ht="15.5" x14ac:dyDescent="0.3">
      <c r="B51" s="83"/>
      <c r="C51" s="83"/>
      <c r="D51" s="83"/>
      <c r="E51" s="83"/>
      <c r="F51" s="83"/>
      <c r="G51" s="83"/>
      <c r="H51" s="83"/>
      <c r="I51" s="83"/>
      <c r="J51" s="83"/>
    </row>
    <row r="52" spans="2:10" ht="100.75" customHeight="1" x14ac:dyDescent="0.3">
      <c r="B52" s="112" t="s">
        <v>120</v>
      </c>
      <c r="C52" s="112"/>
      <c r="D52" s="112"/>
      <c r="E52" s="112"/>
      <c r="F52" s="112"/>
      <c r="G52" s="112"/>
      <c r="H52" s="112"/>
      <c r="I52" s="112"/>
      <c r="J52" s="112"/>
    </row>
    <row r="53" spans="2:10" ht="15.5" x14ac:dyDescent="0.3">
      <c r="B53" s="113" t="s">
        <v>43</v>
      </c>
      <c r="C53" s="113"/>
      <c r="D53" s="113"/>
      <c r="E53" s="113"/>
      <c r="F53" s="113"/>
      <c r="G53" s="113"/>
      <c r="H53" s="113"/>
      <c r="I53" s="113"/>
      <c r="J53" s="113"/>
    </row>
    <row r="54" spans="2:10" ht="15.5" x14ac:dyDescent="0.35">
      <c r="B54" s="114" t="s">
        <v>63</v>
      </c>
      <c r="C54" s="114"/>
      <c r="D54" s="114"/>
      <c r="E54" s="114"/>
      <c r="F54" s="114"/>
      <c r="G54" s="114"/>
      <c r="H54" s="114"/>
      <c r="I54" s="114"/>
      <c r="J54" s="114"/>
    </row>
    <row r="55" spans="2:10" ht="15.5" x14ac:dyDescent="0.3">
      <c r="B55" s="111" t="s">
        <v>121</v>
      </c>
      <c r="C55" s="111"/>
      <c r="D55" s="111"/>
      <c r="E55" s="111"/>
      <c r="F55" s="111"/>
      <c r="G55" s="111"/>
      <c r="H55" s="111"/>
      <c r="I55" s="111"/>
      <c r="J55" s="111"/>
    </row>
    <row r="56" spans="2:10" ht="15.5" x14ac:dyDescent="0.35">
      <c r="B56" s="114" t="s">
        <v>64</v>
      </c>
      <c r="C56" s="114"/>
      <c r="D56" s="114"/>
      <c r="E56" s="114"/>
      <c r="F56" s="114"/>
      <c r="G56" s="114"/>
      <c r="H56" s="114"/>
      <c r="I56" s="114"/>
      <c r="J56" s="114"/>
    </row>
    <row r="57" spans="2:10" ht="15.5" x14ac:dyDescent="0.3">
      <c r="B57" s="111" t="s">
        <v>122</v>
      </c>
      <c r="C57" s="111"/>
      <c r="D57" s="111"/>
      <c r="E57" s="111"/>
      <c r="F57" s="111"/>
      <c r="G57" s="111"/>
      <c r="H57" s="111"/>
      <c r="I57" s="111"/>
      <c r="J57" s="111"/>
    </row>
    <row r="58" spans="2:10" x14ac:dyDescent="0.3">
      <c r="B58" s="99"/>
      <c r="C58" s="100"/>
      <c r="D58" s="100"/>
      <c r="E58" s="100"/>
      <c r="F58" s="100"/>
      <c r="G58" s="100"/>
      <c r="H58" s="100"/>
      <c r="I58" s="100"/>
      <c r="J58" s="101"/>
    </row>
    <row r="59" spans="2:10" x14ac:dyDescent="0.3">
      <c r="B59" s="99"/>
      <c r="C59" s="100"/>
      <c r="D59" s="100"/>
      <c r="E59" s="100"/>
      <c r="F59" s="100"/>
      <c r="G59" s="100"/>
      <c r="H59" s="100"/>
      <c r="I59" s="100"/>
      <c r="J59" s="101"/>
    </row>
    <row r="60" spans="2:10" ht="15.5" x14ac:dyDescent="0.35">
      <c r="B60" s="96" t="s">
        <v>65</v>
      </c>
      <c r="C60" s="97"/>
      <c r="D60" s="97"/>
      <c r="E60" s="97"/>
      <c r="F60" s="97"/>
      <c r="G60" s="97"/>
      <c r="H60" s="97"/>
      <c r="I60" s="97"/>
      <c r="J60" s="98"/>
    </row>
    <row r="61" spans="2:10" ht="46.5" x14ac:dyDescent="0.35">
      <c r="B61" s="102" t="s">
        <v>66</v>
      </c>
      <c r="C61" s="103"/>
      <c r="D61" s="110" t="s">
        <v>124</v>
      </c>
      <c r="E61" s="110"/>
      <c r="F61" s="2" t="s">
        <v>67</v>
      </c>
      <c r="G61" s="93" t="s">
        <v>126</v>
      </c>
      <c r="H61" s="93"/>
      <c r="I61" s="93"/>
      <c r="J61" s="93"/>
    </row>
    <row r="62" spans="2:10" ht="15.5" x14ac:dyDescent="0.35">
      <c r="B62" s="104"/>
      <c r="C62" s="105"/>
      <c r="D62" s="110"/>
      <c r="E62" s="110"/>
      <c r="F62" s="3"/>
      <c r="G62" s="93"/>
      <c r="H62" s="93"/>
      <c r="I62" s="93"/>
      <c r="J62" s="93"/>
    </row>
    <row r="63" spans="2:10" ht="15.5" x14ac:dyDescent="0.35">
      <c r="B63" s="108" t="s">
        <v>68</v>
      </c>
      <c r="C63" s="108"/>
      <c r="D63" s="54" t="s">
        <v>125</v>
      </c>
      <c r="E63" s="54"/>
      <c r="F63" s="2" t="s">
        <v>69</v>
      </c>
      <c r="G63" s="93" t="s">
        <v>127</v>
      </c>
      <c r="H63" s="93"/>
      <c r="I63" s="93"/>
      <c r="J63" s="93"/>
    </row>
    <row r="64" spans="2:10" ht="15.5" x14ac:dyDescent="0.35">
      <c r="B64" s="108" t="s">
        <v>70</v>
      </c>
      <c r="C64" s="108"/>
      <c r="D64" s="110"/>
      <c r="E64" s="110"/>
      <c r="F64" s="3" t="s">
        <v>71</v>
      </c>
      <c r="G64" s="93"/>
      <c r="H64" s="93"/>
      <c r="I64" s="93"/>
      <c r="J64" s="93"/>
    </row>
    <row r="65" spans="2:10" ht="46.5" x14ac:dyDescent="0.35">
      <c r="B65" s="108" t="s">
        <v>72</v>
      </c>
      <c r="C65" s="108"/>
      <c r="D65" s="109"/>
      <c r="E65" s="109"/>
      <c r="F65" s="2" t="s">
        <v>73</v>
      </c>
      <c r="G65" s="93"/>
      <c r="H65" s="93"/>
      <c r="I65" s="93"/>
      <c r="J65" s="93"/>
    </row>
    <row r="66" spans="2:10" ht="15.5" x14ac:dyDescent="0.35">
      <c r="B66" s="108" t="s">
        <v>74</v>
      </c>
      <c r="C66" s="108"/>
      <c r="D66" s="109"/>
      <c r="E66" s="109"/>
      <c r="F66" s="1"/>
      <c r="G66" s="93"/>
      <c r="H66" s="93"/>
      <c r="I66" s="93"/>
      <c r="J66" s="93"/>
    </row>
    <row r="67" spans="2:10" ht="15.5" x14ac:dyDescent="0.35">
      <c r="B67" s="106" t="s">
        <v>75</v>
      </c>
      <c r="C67" s="107"/>
      <c r="D67" s="109"/>
      <c r="E67" s="109"/>
      <c r="F67" s="1"/>
      <c r="G67" s="93"/>
      <c r="H67" s="93"/>
      <c r="I67" s="93"/>
      <c r="J67" s="93"/>
    </row>
    <row r="68" spans="2:10" ht="55" customHeight="1" x14ac:dyDescent="0.35">
      <c r="B68" s="94"/>
      <c r="C68" s="95"/>
      <c r="D68" s="94"/>
      <c r="E68" s="95"/>
      <c r="F68" s="1"/>
      <c r="G68" s="93"/>
      <c r="H68" s="93"/>
      <c r="I68" s="93"/>
      <c r="J68" s="93"/>
    </row>
    <row r="69" spans="2:10" ht="15.5" x14ac:dyDescent="0.35">
      <c r="B69" s="96" t="s">
        <v>76</v>
      </c>
      <c r="C69" s="97"/>
      <c r="D69" s="97"/>
      <c r="E69" s="97"/>
      <c r="F69" s="97"/>
      <c r="G69" s="97"/>
      <c r="H69" s="97"/>
      <c r="I69" s="97"/>
      <c r="J69" s="98"/>
    </row>
    <row r="70" spans="2:10" x14ac:dyDescent="0.3">
      <c r="B70" s="93"/>
      <c r="C70" s="93"/>
      <c r="D70" s="93"/>
      <c r="E70" s="93"/>
      <c r="F70" s="93"/>
      <c r="G70" s="93"/>
      <c r="H70" s="93"/>
      <c r="I70" s="93"/>
      <c r="J70" s="93"/>
    </row>
    <row r="71" spans="2:10" x14ac:dyDescent="0.3">
      <c r="B71" s="93"/>
      <c r="C71" s="93"/>
      <c r="D71" s="93"/>
      <c r="E71" s="93"/>
      <c r="F71" s="93"/>
      <c r="G71" s="93"/>
      <c r="H71" s="93"/>
      <c r="I71" s="93"/>
      <c r="J71" s="93"/>
    </row>
    <row r="72" spans="2:10" x14ac:dyDescent="0.3">
      <c r="B72" s="93"/>
      <c r="C72" s="93"/>
      <c r="D72" s="93"/>
      <c r="E72" s="93"/>
      <c r="F72" s="93"/>
      <c r="G72" s="93"/>
      <c r="H72" s="93"/>
      <c r="I72" s="93"/>
      <c r="J72" s="93"/>
    </row>
    <row r="73" spans="2:10" x14ac:dyDescent="0.3">
      <c r="B73" s="93"/>
      <c r="C73" s="93"/>
      <c r="D73" s="93"/>
      <c r="E73" s="93"/>
      <c r="F73" s="93"/>
      <c r="G73" s="93"/>
      <c r="H73" s="93"/>
      <c r="I73" s="93"/>
      <c r="J73" s="93"/>
    </row>
    <row r="74" spans="2:10" x14ac:dyDescent="0.3">
      <c r="B74" s="93"/>
      <c r="C74" s="93"/>
      <c r="D74" s="93"/>
      <c r="E74" s="93"/>
      <c r="F74" s="93"/>
      <c r="G74" s="93"/>
      <c r="H74" s="93"/>
      <c r="I74" s="93"/>
      <c r="J74" s="93"/>
    </row>
    <row r="75" spans="2:10" x14ac:dyDescent="0.3">
      <c r="B75" s="93"/>
      <c r="C75" s="93"/>
      <c r="D75" s="93"/>
      <c r="E75" s="93"/>
      <c r="F75" s="93"/>
      <c r="G75" s="93"/>
      <c r="H75" s="93"/>
      <c r="I75" s="93"/>
      <c r="J75" s="93"/>
    </row>
    <row r="76" spans="2:10" x14ac:dyDescent="0.3">
      <c r="B76" s="93"/>
      <c r="C76" s="93"/>
      <c r="D76" s="93"/>
      <c r="E76" s="93"/>
      <c r="F76" s="93"/>
      <c r="G76" s="93"/>
      <c r="H76" s="93"/>
      <c r="I76" s="93"/>
      <c r="J76" s="93"/>
    </row>
    <row r="77" spans="2:10" ht="15.5" x14ac:dyDescent="0.35">
      <c r="B77" s="96" t="s">
        <v>123</v>
      </c>
      <c r="C77" s="97"/>
      <c r="D77" s="97"/>
      <c r="E77" s="97"/>
      <c r="F77" s="97"/>
      <c r="G77" s="97"/>
      <c r="H77" s="97"/>
      <c r="I77" s="97"/>
      <c r="J77" s="98"/>
    </row>
    <row r="78" spans="2:10" x14ac:dyDescent="0.3">
      <c r="B78" s="93"/>
      <c r="C78" s="93"/>
      <c r="D78" s="93"/>
      <c r="E78" s="93"/>
      <c r="F78" s="93"/>
      <c r="G78" s="93"/>
      <c r="H78" s="93"/>
      <c r="I78" s="93"/>
      <c r="J78" s="93"/>
    </row>
    <row r="79" spans="2:10" x14ac:dyDescent="0.3">
      <c r="B79" s="93"/>
      <c r="C79" s="93"/>
      <c r="D79" s="93"/>
      <c r="E79" s="93"/>
      <c r="F79" s="93"/>
      <c r="G79" s="93"/>
      <c r="H79" s="93"/>
      <c r="I79" s="93"/>
      <c r="J79" s="93"/>
    </row>
    <row r="80" spans="2:10" x14ac:dyDescent="0.3">
      <c r="B80" s="93"/>
      <c r="C80" s="93"/>
      <c r="D80" s="93"/>
      <c r="E80" s="93"/>
      <c r="F80" s="93"/>
      <c r="G80" s="93"/>
      <c r="H80" s="93"/>
      <c r="I80" s="93"/>
      <c r="J80" s="93"/>
    </row>
    <row r="81" spans="2:10" x14ac:dyDescent="0.3">
      <c r="B81" s="93"/>
      <c r="C81" s="93"/>
      <c r="D81" s="93"/>
      <c r="E81" s="93"/>
      <c r="F81" s="93"/>
      <c r="G81" s="93"/>
      <c r="H81" s="93"/>
      <c r="I81" s="93"/>
      <c r="J81" s="93"/>
    </row>
    <row r="82" spans="2:10" x14ac:dyDescent="0.3">
      <c r="B82" s="93"/>
      <c r="C82" s="93"/>
      <c r="D82" s="93"/>
      <c r="E82" s="93"/>
      <c r="F82" s="93"/>
      <c r="G82" s="93"/>
      <c r="H82" s="93"/>
      <c r="I82" s="93"/>
      <c r="J82" s="93"/>
    </row>
    <row r="83" spans="2:10" x14ac:dyDescent="0.3">
      <c r="B83" s="93"/>
      <c r="C83" s="93"/>
      <c r="D83" s="93"/>
      <c r="E83" s="93"/>
      <c r="F83" s="93"/>
      <c r="G83" s="93"/>
      <c r="H83" s="93"/>
      <c r="I83" s="93"/>
      <c r="J83" s="93"/>
    </row>
    <row r="84" spans="2:10" x14ac:dyDescent="0.3">
      <c r="B84" s="93"/>
      <c r="C84" s="93"/>
      <c r="D84" s="93"/>
      <c r="E84" s="93"/>
      <c r="F84" s="93"/>
      <c r="G84" s="93"/>
      <c r="H84" s="93"/>
      <c r="I84" s="93"/>
      <c r="J84" s="93"/>
    </row>
    <row r="85" spans="2:10" ht="15.5" x14ac:dyDescent="0.35">
      <c r="B85" s="96" t="s">
        <v>77</v>
      </c>
      <c r="C85" s="97"/>
      <c r="D85" s="97"/>
      <c r="E85" s="97"/>
      <c r="F85" s="97"/>
      <c r="G85" s="97"/>
      <c r="H85" s="97"/>
      <c r="I85" s="97"/>
      <c r="J85" s="98"/>
    </row>
    <row r="86" spans="2:10" x14ac:dyDescent="0.3">
      <c r="B86" s="93"/>
      <c r="C86" s="93"/>
      <c r="D86" s="93"/>
      <c r="E86" s="93"/>
      <c r="F86" s="93"/>
      <c r="G86" s="93"/>
      <c r="H86" s="93"/>
      <c r="I86" s="93"/>
      <c r="J86" s="93"/>
    </row>
    <row r="87" spans="2:10" x14ac:dyDescent="0.3">
      <c r="B87" s="93"/>
      <c r="C87" s="93"/>
      <c r="D87" s="93"/>
      <c r="E87" s="93"/>
      <c r="F87" s="93"/>
      <c r="G87" s="93"/>
      <c r="H87" s="93"/>
      <c r="I87" s="93"/>
      <c r="J87" s="93"/>
    </row>
    <row r="88" spans="2:10" x14ac:dyDescent="0.3">
      <c r="B88" s="93"/>
      <c r="C88" s="93"/>
      <c r="D88" s="93"/>
      <c r="E88" s="93"/>
      <c r="F88" s="93"/>
      <c r="G88" s="93"/>
      <c r="H88" s="93"/>
      <c r="I88" s="93"/>
      <c r="J88" s="93"/>
    </row>
    <row r="89" spans="2:10" x14ac:dyDescent="0.3">
      <c r="B89" s="93"/>
      <c r="C89" s="93"/>
      <c r="D89" s="93"/>
      <c r="E89" s="93"/>
      <c r="F89" s="93"/>
      <c r="G89" s="93"/>
      <c r="H89" s="93"/>
      <c r="I89" s="93"/>
      <c r="J89" s="93"/>
    </row>
    <row r="90" spans="2:10" x14ac:dyDescent="0.3">
      <c r="B90" s="93"/>
      <c r="C90" s="93"/>
      <c r="D90" s="93"/>
      <c r="E90" s="93"/>
      <c r="F90" s="93"/>
      <c r="G90" s="93"/>
      <c r="H90" s="93"/>
      <c r="I90" s="93"/>
      <c r="J90" s="93"/>
    </row>
    <row r="91" spans="2:10" x14ac:dyDescent="0.3">
      <c r="B91" s="93"/>
      <c r="C91" s="93"/>
      <c r="D91" s="93"/>
      <c r="E91" s="93"/>
      <c r="F91" s="93"/>
      <c r="G91" s="93"/>
      <c r="H91" s="93"/>
      <c r="I91" s="93"/>
      <c r="J91" s="93"/>
    </row>
    <row r="92" spans="2:10" x14ac:dyDescent="0.3">
      <c r="B92" s="93"/>
      <c r="C92" s="93"/>
      <c r="D92" s="93"/>
      <c r="E92" s="93"/>
      <c r="F92" s="93"/>
      <c r="G92" s="93"/>
      <c r="H92" s="93"/>
      <c r="I92" s="93"/>
      <c r="J92" s="93"/>
    </row>
  </sheetData>
  <mergeCells count="54">
    <mergeCell ref="L20:O20"/>
    <mergeCell ref="Q21:R21"/>
    <mergeCell ref="B9:D9"/>
    <mergeCell ref="B10:D10"/>
    <mergeCell ref="C11:D11"/>
    <mergeCell ref="C14:D14"/>
    <mergeCell ref="C15:D15"/>
    <mergeCell ref="C16:D16"/>
    <mergeCell ref="B48:J48"/>
    <mergeCell ref="C17:D17"/>
    <mergeCell ref="C18:D18"/>
    <mergeCell ref="B19:D19"/>
    <mergeCell ref="B20:D20"/>
    <mergeCell ref="B43:J43"/>
    <mergeCell ref="B44:J44"/>
    <mergeCell ref="B45:J45"/>
    <mergeCell ref="B46:J46"/>
    <mergeCell ref="B47:J47"/>
    <mergeCell ref="B57:J57"/>
    <mergeCell ref="B49:J49"/>
    <mergeCell ref="B52:J52"/>
    <mergeCell ref="B50:J50"/>
    <mergeCell ref="B51:J51"/>
    <mergeCell ref="B53:J53"/>
    <mergeCell ref="B54:J54"/>
    <mergeCell ref="B55:J55"/>
    <mergeCell ref="B56:J56"/>
    <mergeCell ref="D61:E62"/>
    <mergeCell ref="G61:J62"/>
    <mergeCell ref="B63:C63"/>
    <mergeCell ref="G63:J64"/>
    <mergeCell ref="B64:C64"/>
    <mergeCell ref="D64:E64"/>
    <mergeCell ref="D65:E65"/>
    <mergeCell ref="G65:J68"/>
    <mergeCell ref="B66:C66"/>
    <mergeCell ref="D66:E66"/>
    <mergeCell ref="D67:E67"/>
    <mergeCell ref="B86:J92"/>
    <mergeCell ref="E9:J9"/>
    <mergeCell ref="E10:J10"/>
    <mergeCell ref="B68:C68"/>
    <mergeCell ref="B60:J60"/>
    <mergeCell ref="B69:J69"/>
    <mergeCell ref="B77:J77"/>
    <mergeCell ref="B85:J85"/>
    <mergeCell ref="D68:E68"/>
    <mergeCell ref="B58:J58"/>
    <mergeCell ref="B59:J59"/>
    <mergeCell ref="B61:C62"/>
    <mergeCell ref="B67:C67"/>
    <mergeCell ref="B70:J76"/>
    <mergeCell ref="B78:J84"/>
    <mergeCell ref="B65:C65"/>
  </mergeCells>
  <conditionalFormatting sqref="B22:B37">
    <cfRule type="beginsWith" dxfId="11" priority="13" stopIfTrue="1" operator="beginsWith" text="PARA ">
      <formula>LEFT(B22,LEN("PARA "))="PARA "</formula>
    </cfRule>
    <cfRule type="containsText" dxfId="10" priority="14" stopIfTrue="1" operator="containsText" text="KNORR">
      <formula>NOT(ISERROR(SEARCH("KNORR",B22)))</formula>
    </cfRule>
    <cfRule type="containsText" dxfId="9" priority="15" stopIfTrue="1" operator="containsText" text="HELLMAN">
      <formula>NOT(ISERROR(SEARCH("HELLMAN",B22)))</formula>
    </cfRule>
    <cfRule type="containsText" dxfId="8" priority="16" stopIfTrue="1" operator="containsText" text="LIPTON">
      <formula>NOT(ISERROR(SEARCH("LIPTON",B22)))</formula>
    </cfRule>
    <cfRule type="containsText" dxfId="7" priority="17" stopIfTrue="1" operator="containsText" text="FRUCO">
      <formula>NOT(ISERROR(SEARCH("FRUCO",B22)))</formula>
    </cfRule>
    <cfRule type="containsText" dxfId="6" priority="18" stopIfTrue="1" operator="containsText" text="MAIZENA">
      <formula>NOT(ISERROR(SEARCH("MAIZENA",B22)))</formula>
    </cfRule>
  </conditionalFormatting>
  <conditionalFormatting sqref="B38">
    <cfRule type="beginsWith" dxfId="5" priority="1" stopIfTrue="1" operator="beginsWith" text="PARA ">
      <formula>LEFT(B38,LEN("PARA "))="PARA "</formula>
    </cfRule>
    <cfRule type="containsText" dxfId="4" priority="2" stopIfTrue="1" operator="containsText" text="KNORR">
      <formula>NOT(ISERROR(SEARCH("KNORR",B38)))</formula>
    </cfRule>
    <cfRule type="containsText" dxfId="3" priority="3" stopIfTrue="1" operator="containsText" text="HELLMAN">
      <formula>NOT(ISERROR(SEARCH("HELLMAN",B38)))</formula>
    </cfRule>
    <cfRule type="containsText" dxfId="2" priority="4" stopIfTrue="1" operator="containsText" text="LIPTON">
      <formula>NOT(ISERROR(SEARCH("LIPTON",B38)))</formula>
    </cfRule>
    <cfRule type="containsText" dxfId="1" priority="5" stopIfTrue="1" operator="containsText" text="FRUCO">
      <formula>NOT(ISERROR(SEARCH("FRUCO",B38)))</formula>
    </cfRule>
    <cfRule type="containsText" dxfId="0" priority="6" stopIfTrue="1" operator="containsText" text="MAIZENA">
      <formula>NOT(ISERROR(SEARCH("MAIZENA",B38)))</formula>
    </cfRule>
  </conditionalFormatting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INSTRUCCIONES</vt:lpstr>
      <vt:lpstr>SPAGUETTI NAPOLITANA</vt:lpstr>
      <vt:lpstr>ARROZ ROJO CON VEGETALES</vt:lpstr>
      <vt:lpstr>'ARROZ ROJO CON VEGETALES'!Área_de_impresión</vt:lpstr>
      <vt:lpstr>'SPAGUETTI NAPOLITANA'!Área_de_impresión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gonzalez-rhenals, Victor</dc:creator>
  <cp:keywords/>
  <dc:description/>
  <cp:lastModifiedBy>Soler, Luis-Miguel</cp:lastModifiedBy>
  <cp:revision/>
  <dcterms:created xsi:type="dcterms:W3CDTF">2020-12-15T13:41:35Z</dcterms:created>
  <dcterms:modified xsi:type="dcterms:W3CDTF">2021-05-31T20:10:56Z</dcterms:modified>
  <cp:category/>
  <cp:contentStatus/>
</cp:coreProperties>
</file>